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UPR\Gas Natural\Tarifas\Tarifas 2027-2028\3. Solicitud de información\Modelos de Anexos\1.-Originales\"/>
    </mc:Choice>
  </mc:AlternateContent>
  <xr:revisionPtr revIDLastSave="0" documentId="13_ncr:1_{C946F9CE-33DB-46C2-B6BB-010A3F973ED4}" xr6:coauthVersionLast="47" xr6:coauthVersionMax="47" xr10:uidLastSave="{00000000-0000-0000-0000-000000000000}"/>
  <bookViews>
    <workbookView xWindow="-120" yWindow="-120" windowWidth="29040" windowHeight="15720" tabRatio="695" firstSheet="1" activeTab="11" xr2:uid="{00000000-000D-0000-FFFF-FFFF00000000}"/>
  </bookViews>
  <sheets>
    <sheet name="Confidencialidad" sheetId="137" r:id="rId1"/>
    <sheet name="Anexo C.1" sheetId="132" r:id="rId2"/>
    <sheet name="Anexo C.2" sheetId="115" r:id="rId3"/>
    <sheet name="Anexo C.3" sheetId="116" r:id="rId4"/>
    <sheet name="Anexo C.4" sheetId="83" r:id="rId5"/>
    <sheet name="Anexo C.5" sheetId="135" r:id="rId6"/>
    <sheet name="Anexo C.6a" sheetId="133" r:id="rId7"/>
    <sheet name="Anexo C.6b" sheetId="139" r:id="rId8"/>
    <sheet name="Anexo C.6c" sheetId="140" r:id="rId9"/>
    <sheet name="Anexo C.6d" sheetId="141" r:id="rId10"/>
    <sheet name="Anexo C.7" sheetId="125" r:id="rId11"/>
    <sheet name="Anexo C.8" sheetId="74" r:id="rId12"/>
    <sheet name="Anexo C.9" sheetId="73" r:id="rId13"/>
    <sheet name="Anexo C.10a" sheetId="129" r:id="rId14"/>
    <sheet name="Anexo C.10b" sheetId="130" r:id="rId15"/>
    <sheet name="Anexo C.11" sheetId="101" r:id="rId16"/>
    <sheet name="Anexo C.12" sheetId="136" r:id="rId17"/>
    <sheet name="Anexo C.13" sheetId="119" r:id="rId18"/>
    <sheet name="Anexo C.14a" sheetId="126" r:id="rId19"/>
    <sheet name="Anexo C.14b" sheetId="131" r:id="rId20"/>
    <sheet name="Multiplicadores" sheetId="138" r:id="rId21"/>
  </sheets>
  <externalReferences>
    <externalReference r:id="rId22"/>
  </externalReferences>
  <definedNames>
    <definedName name="ACTIVIDAD_REGULADA" localSheetId="0">#REF!</definedName>
    <definedName name="ACTIVIDAD_REGULADA">[1]Codificaciones!$C$4:$C$6</definedName>
    <definedName name="_xlnm.Print_Area" localSheetId="1">'Anexo C.1'!$A$1:$T$76</definedName>
    <definedName name="_xlnm.Print_Area" localSheetId="15">'Anexo C.11'!$A$1:$M$49</definedName>
    <definedName name="_xlnm.Print_Area" localSheetId="16">'Anexo C.12'!$A$1:$M$47</definedName>
    <definedName name="_xlnm.Print_Area" localSheetId="2">'Anexo C.2'!$A$1:$U$77</definedName>
    <definedName name="_xlnm.Print_Area" localSheetId="3">'Anexo C.3'!$A$1:$U$86</definedName>
    <definedName name="_xlnm.Print_Area" localSheetId="10">'Anexo C.7'!$A$1:$N$51</definedName>
    <definedName name="_xlnm.Print_Area" localSheetId="11">'Anexo C.8'!$A$1:$S$92</definedName>
    <definedName name="_xlnm.Print_Area" localSheetId="12">'Anexo C.9'!$A$1:$BD$381</definedName>
    <definedName name="CC_AA" localSheetId="0">#REF!</definedName>
    <definedName name="CC_AA">'[1]Codificaciones Geograficas'!$A$3:$A$22</definedName>
    <definedName name="CCAA" localSheetId="0">#REF!</definedName>
    <definedName name="CCAA">'[1]A.2 - Codificaciones'!$A$3:$A$22</definedName>
    <definedName name="CODIGO_INSTALACION" localSheetId="13">#REF!</definedName>
    <definedName name="CODIGO_INSTALACION" localSheetId="14">#REF!</definedName>
    <definedName name="CODIGO_INSTALACION" localSheetId="19">#REF!</definedName>
    <definedName name="CODIGO_INSTALACION" localSheetId="10">#REF!</definedName>
    <definedName name="CODIGO_INSTALACION" localSheetId="0">#REF!</definedName>
    <definedName name="CODIGO_INSTALACION">#REF!</definedName>
    <definedName name="CODIGO_TIPO_AMPLIACION_MODIFICACION_EC" localSheetId="13">#REF!</definedName>
    <definedName name="CODIGO_TIPO_AMPLIACION_MODIFICACION_EC" localSheetId="14">#REF!</definedName>
    <definedName name="CODIGO_TIPO_AMPLIACION_MODIFICACION_EC" localSheetId="19">#REF!</definedName>
    <definedName name="CODIGO_TIPO_AMPLIACION_MODIFICACION_EC" localSheetId="10">#REF!</definedName>
    <definedName name="CODIGO_TIPO_AMPLIACION_MODIFICACION_EC" localSheetId="0">#REF!</definedName>
    <definedName name="CODIGO_TIPO_AMPLIACION_MODIFICACION_EC">#REF!</definedName>
    <definedName name="CODIGO_TIPO_AMPLIACION_MODIFICACION_ERM" localSheetId="13">#REF!</definedName>
    <definedName name="CODIGO_TIPO_AMPLIACION_MODIFICACION_ERM" localSheetId="14">#REF!</definedName>
    <definedName name="CODIGO_TIPO_AMPLIACION_MODIFICACION_ERM" localSheetId="19">#REF!</definedName>
    <definedName name="CODIGO_TIPO_AMPLIACION_MODIFICACION_ERM" localSheetId="10">#REF!</definedName>
    <definedName name="CODIGO_TIPO_AMPLIACION_MODIFICACION_ERM" localSheetId="0">#REF!</definedName>
    <definedName name="CODIGO_TIPO_AMPLIACION_MODIFICACION_ERM">#REF!</definedName>
    <definedName name="CODIGO_TIPO_DE_INSTALACION_EC" localSheetId="13">#REF!</definedName>
    <definedName name="CODIGO_TIPO_DE_INSTALACION_EC" localSheetId="14">#REF!</definedName>
    <definedName name="CODIGO_TIPO_DE_INSTALACION_EC" localSheetId="19">#REF!</definedName>
    <definedName name="CODIGO_TIPO_DE_INSTALACION_EC" localSheetId="10">#REF!</definedName>
    <definedName name="CODIGO_TIPO_DE_INSTALACION_EC" localSheetId="0">#REF!</definedName>
    <definedName name="CODIGO_TIPO_DE_INSTALACION_EC">#REF!</definedName>
    <definedName name="CODIGO_TIPO_DE_INSTALACION_ERM" localSheetId="13">#REF!</definedName>
    <definedName name="CODIGO_TIPO_DE_INSTALACION_ERM" localSheetId="14">#REF!</definedName>
    <definedName name="CODIGO_TIPO_DE_INSTALACION_ERM" localSheetId="19">#REF!</definedName>
    <definedName name="CODIGO_TIPO_DE_INSTALACION_ERM" localSheetId="10">#REF!</definedName>
    <definedName name="CODIGO_TIPO_DE_INSTALACION_ERM" localSheetId="0">#REF!</definedName>
    <definedName name="CODIGO_TIPO_DE_INSTALACION_ERM">#REF!</definedName>
    <definedName name="CODIGO_TIPO_GTOS_AGUAS_ABAJO" localSheetId="13">#REF!</definedName>
    <definedName name="CODIGO_TIPO_GTOS_AGUAS_ABAJO" localSheetId="14">#REF!</definedName>
    <definedName name="CODIGO_TIPO_GTOS_AGUAS_ABAJO" localSheetId="19">#REF!</definedName>
    <definedName name="CODIGO_TIPO_GTOS_AGUAS_ABAJO" localSheetId="10">#REF!</definedName>
    <definedName name="CODIGO_TIPO_GTOS_AGUAS_ABAJO" localSheetId="0">#REF!</definedName>
    <definedName name="CODIGO_TIPO_GTOS_AGUAS_ABAJO">#REF!</definedName>
    <definedName name="CODIGO_TIPO_OBRA_LINEAL" localSheetId="13">#REF!</definedName>
    <definedName name="CODIGO_TIPO_OBRA_LINEAL" localSheetId="14">#REF!</definedName>
    <definedName name="CODIGO_TIPO_OBRA_LINEAL" localSheetId="19">#REF!</definedName>
    <definedName name="CODIGO_TIPO_OBRA_LINEAL" localSheetId="10">#REF!</definedName>
    <definedName name="CODIGO_TIPO_OBRA_LINEAL" localSheetId="0">#REF!</definedName>
    <definedName name="CODIGO_TIPO_OBRA_LINEAL">#REF!</definedName>
    <definedName name="CODIGO_TIPO_POSICION" localSheetId="13">#REF!</definedName>
    <definedName name="CODIGO_TIPO_POSICION" localSheetId="14">#REF!</definedName>
    <definedName name="CODIGO_TIPO_POSICION" localSheetId="19">#REF!</definedName>
    <definedName name="CODIGO_TIPO_POSICION" localSheetId="10">#REF!</definedName>
    <definedName name="CODIGO_TIPO_POSICION" localSheetId="0">#REF!</definedName>
    <definedName name="CODIGO_TIPO_POSICION">#REF!</definedName>
    <definedName name="Equipamiento" localSheetId="0">#REF!</definedName>
    <definedName name="Equipamiento">[1]Codificaciones!$P$3:$P$5</definedName>
    <definedName name="Momento_PEM" localSheetId="0">#REF!</definedName>
    <definedName name="Momento_PEM">[1]Codificaciones!$L$3:$L$5</definedName>
    <definedName name="Municipio" localSheetId="0">#REF!</definedName>
    <definedName name="Municipio">'[1]Codificaciones Geograficas'!$H$3:$H$8120</definedName>
    <definedName name="PRESION_RED" localSheetId="0">#REF!</definedName>
    <definedName name="PRESION_RED">[1]Codificaciones!$J$4:$J$5</definedName>
    <definedName name="Provincia" localSheetId="0">#REF!</definedName>
    <definedName name="Provincia">'[1]Codificaciones Geograficas'!$D$3:$D$55</definedName>
    <definedName name="Situacion_Operativa" localSheetId="0">#REF!</definedName>
    <definedName name="Situacion_Operativa">[1]Codificaciones!$N$3:$N$5</definedName>
    <definedName name="Tamaño__G__ERM_EM" localSheetId="0">#REF!</definedName>
    <definedName name="Tamaño__G__ERM_EM">'[1]Codficaciones ERM_EM'!$G$3:$G$14</definedName>
    <definedName name="Tipo_Actuacion" localSheetId="0">#REF!</definedName>
    <definedName name="Tipo_Actuacion">[1]Codificaciones!$E$4:$E$8</definedName>
    <definedName name="TIPO_AMPLIACION_MODIFICACION_Ec" localSheetId="13">#REF!</definedName>
    <definedName name="TIPO_AMPLIACION_MODIFICACION_Ec" localSheetId="14">#REF!</definedName>
    <definedName name="TIPO_AMPLIACION_MODIFICACION_Ec" localSheetId="19">#REF!</definedName>
    <definedName name="TIPO_AMPLIACION_MODIFICACION_Ec" localSheetId="10">#REF!</definedName>
    <definedName name="TIPO_AMPLIACION_MODIFICACION_Ec" localSheetId="0">#REF!</definedName>
    <definedName name="TIPO_AMPLIACION_MODIFICACION_Ec">#REF!</definedName>
    <definedName name="TIPO_AMPLIACION_MODIFICACION_ERM" localSheetId="13">#REF!</definedName>
    <definedName name="TIPO_AMPLIACION_MODIFICACION_ERM" localSheetId="14">#REF!</definedName>
    <definedName name="TIPO_AMPLIACION_MODIFICACION_ERM" localSheetId="19">#REF!</definedName>
    <definedName name="TIPO_AMPLIACION_MODIFICACION_ERM" localSheetId="10">#REF!</definedName>
    <definedName name="TIPO_AMPLIACION_MODIFICACION_ERM" localSheetId="0">#REF!</definedName>
    <definedName name="TIPO_AMPLIACION_MODIFICACION_ERM">#REF!</definedName>
    <definedName name="TIPO_GTOS_AGUAS_ABAJO" localSheetId="0">#REF!</definedName>
    <definedName name="TIPO_GTOS_AGUAS_ABAJO">'[1]Codificaciones Gtos'!$D$5:$D$9</definedName>
    <definedName name="TIPO_INSTALACION" localSheetId="0">#REF!</definedName>
    <definedName name="TIPO_INSTALACION">[1]Codificaciones!$G$4:$G$12</definedName>
    <definedName name="TIPO_INSTALACION_EC" localSheetId="0">#REF!</definedName>
    <definedName name="TIPO_INSTALACION_EC">'[1]Codificaciones EC'!$A$4:$A$7</definedName>
    <definedName name="TIPO_INSTALACIÓN_ERM" localSheetId="0">#REF!</definedName>
    <definedName name="TIPO_INSTALACIÓN_ERM">'[1]Codficaciones ERM_EM'!$A$3:$A$11</definedName>
    <definedName name="Tipo_Linea_ERM" localSheetId="0">#REF!</definedName>
    <definedName name="Tipo_Linea_ERM">'[1]Codficaciones ERM_EM'!$I$3:$I$6</definedName>
    <definedName name="TIPO_OBRA_LINEAL" localSheetId="0">#REF!</definedName>
    <definedName name="TIPO_OBRA_LINEAL">'[1]Codificaciones Gtos'!$A$5:$A$8</definedName>
    <definedName name="Tipo_Posición" localSheetId="0">#REF!</definedName>
    <definedName name="Tipo_Posición">'[1]Codificaciones Gtos'!$G$5:$G$15</definedName>
    <definedName name="Tipo_TC_EC" localSheetId="0">#REF!</definedName>
    <definedName name="Tipo_TC_EC">'[1]Codificaciones EC'!$G$3:$G$6</definedName>
    <definedName name="TITULAR" localSheetId="13">#REF!</definedName>
    <definedName name="TITULAR" localSheetId="14">#REF!</definedName>
    <definedName name="TITULAR" localSheetId="19">#REF!</definedName>
    <definedName name="TITULAR" localSheetId="10">#REF!</definedName>
    <definedName name="TITULAR" localSheetId="0">#REF!</definedName>
    <definedName name="TITULAR">#REF!</definedName>
    <definedName name="_xlnm.Print_Titles" localSheetId="1">'Anexo C.1'!$A:$D</definedName>
    <definedName name="_xlnm.Print_Titles" localSheetId="15">'Anexo C.11'!$1:$9</definedName>
    <definedName name="_xlnm.Print_Titles" localSheetId="16">'Anexo C.12'!$1:$10</definedName>
    <definedName name="_xlnm.Print_Titles" localSheetId="2">'Anexo C.2'!$A:$E</definedName>
    <definedName name="_xlnm.Print_Titles" localSheetId="3">'Anexo C.3'!$A:$E</definedName>
    <definedName name="_xlnm.Print_Titles" localSheetId="4">'Anexo C.4'!$A:$C</definedName>
    <definedName name="_xlnm.Print_Titles" localSheetId="12">'Anexo C.9'!$1:$15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21" i="126" l="1"/>
  <c r="AF21" i="126"/>
  <c r="AE21" i="126"/>
  <c r="AH20" i="129"/>
  <c r="AG20" i="129"/>
  <c r="AF20" i="129"/>
  <c r="T40" i="125"/>
  <c r="S40" i="125"/>
  <c r="R40" i="125"/>
  <c r="T36" i="125"/>
  <c r="T34" i="125" s="1"/>
  <c r="S36" i="125"/>
  <c r="S34" i="125" s="1"/>
  <c r="R36" i="125"/>
  <c r="R34" i="125"/>
  <c r="T28" i="125"/>
  <c r="S28" i="125"/>
  <c r="S27" i="125" s="1"/>
  <c r="R28" i="125"/>
  <c r="R27" i="125" s="1"/>
  <c r="T27" i="125"/>
  <c r="T22" i="125"/>
  <c r="T21" i="125" s="1"/>
  <c r="S22" i="125"/>
  <c r="S21" i="125" s="1"/>
  <c r="R22" i="125"/>
  <c r="R21" i="125"/>
  <c r="T16" i="125"/>
  <c r="S16" i="125"/>
  <c r="S15" i="125" s="1"/>
  <c r="S46" i="125" s="1"/>
  <c r="R16" i="125"/>
  <c r="R15" i="125" s="1"/>
  <c r="R46" i="125" s="1"/>
  <c r="T15" i="125"/>
  <c r="D40" i="138"/>
  <c r="E40" i="138"/>
  <c r="F40" i="138"/>
  <c r="G40" i="138"/>
  <c r="H40" i="138"/>
  <c r="I40" i="138"/>
  <c r="J40" i="138"/>
  <c r="L40" i="138"/>
  <c r="M40" i="138"/>
  <c r="U40" i="138"/>
  <c r="Y40" i="138"/>
  <c r="Z40" i="138"/>
  <c r="AA40" i="138"/>
  <c r="AB40" i="138"/>
  <c r="AG40" i="138"/>
  <c r="AH40" i="138"/>
  <c r="AI40" i="138"/>
  <c r="AJ40" i="138"/>
  <c r="AP40" i="138"/>
  <c r="AR40" i="138"/>
  <c r="D42" i="138"/>
  <c r="E42" i="138"/>
  <c r="F42" i="138"/>
  <c r="G42" i="138"/>
  <c r="H42" i="138"/>
  <c r="I42" i="138"/>
  <c r="J42" i="138"/>
  <c r="K42" i="138"/>
  <c r="L42" i="138"/>
  <c r="M42" i="138"/>
  <c r="N42" i="138"/>
  <c r="O42" i="138"/>
  <c r="P42" i="138"/>
  <c r="Q42" i="138"/>
  <c r="R42" i="138"/>
  <c r="S42" i="138"/>
  <c r="T42" i="138"/>
  <c r="U42" i="138"/>
  <c r="V42" i="138"/>
  <c r="W42" i="138"/>
  <c r="X42" i="138"/>
  <c r="Y42" i="138"/>
  <c r="Z42" i="138"/>
  <c r="AA42" i="138"/>
  <c r="AB42" i="138"/>
  <c r="AC42" i="138"/>
  <c r="AD42" i="138"/>
  <c r="AE42" i="138"/>
  <c r="AF42" i="138"/>
  <c r="AG42" i="138"/>
  <c r="AH42" i="138"/>
  <c r="AI42" i="138"/>
  <c r="AJ42" i="138"/>
  <c r="AK42" i="138"/>
  <c r="AL42" i="138"/>
  <c r="AM42" i="138"/>
  <c r="AN42" i="138"/>
  <c r="AO42" i="138"/>
  <c r="AP42" i="138"/>
  <c r="AQ42" i="138"/>
  <c r="AR42" i="138"/>
  <c r="D44" i="138"/>
  <c r="E44" i="138"/>
  <c r="H44" i="138"/>
  <c r="I44" i="138"/>
  <c r="U44" i="138"/>
  <c r="AG44" i="138"/>
  <c r="E20" i="138"/>
  <c r="E21" i="138" s="1"/>
  <c r="F20" i="138" s="1"/>
  <c r="F21" i="138" s="1"/>
  <c r="G20" i="138" s="1"/>
  <c r="G21" i="138" s="1"/>
  <c r="H20" i="138" s="1"/>
  <c r="H21" i="138" s="1"/>
  <c r="I20" i="138"/>
  <c r="I21" i="138" s="1"/>
  <c r="J20" i="138" s="1"/>
  <c r="J21" i="138" s="1"/>
  <c r="K20" i="138" s="1"/>
  <c r="K21" i="138" s="1"/>
  <c r="L20" i="138" s="1"/>
  <c r="L21" i="138" s="1"/>
  <c r="M20" i="138" s="1"/>
  <c r="M21" i="138" s="1"/>
  <c r="N20" i="138" s="1"/>
  <c r="N21" i="138" s="1"/>
  <c r="O20" i="138" s="1"/>
  <c r="O21" i="138" s="1"/>
  <c r="P20" i="138" s="1"/>
  <c r="P21" i="138" s="1"/>
  <c r="Q20" i="138" s="1"/>
  <c r="Q21" i="138" s="1"/>
  <c r="R20" i="138" s="1"/>
  <c r="R21" i="138" s="1"/>
  <c r="S20" i="138" s="1"/>
  <c r="S21" i="138" s="1"/>
  <c r="T20" i="138" s="1"/>
  <c r="T21" i="138" s="1"/>
  <c r="D21" i="138"/>
  <c r="D23" i="138" s="1"/>
  <c r="AR18" i="138"/>
  <c r="AQ18" i="138"/>
  <c r="AP18" i="138"/>
  <c r="AO18" i="138"/>
  <c r="AN18" i="138"/>
  <c r="AM18" i="138"/>
  <c r="AL18" i="138"/>
  <c r="AK18" i="138"/>
  <c r="AJ18" i="138"/>
  <c r="AI18" i="138"/>
  <c r="AH18" i="138"/>
  <c r="AF18" i="138"/>
  <c r="AE18" i="138"/>
  <c r="AD18" i="138"/>
  <c r="AC18" i="138"/>
  <c r="AB18" i="138"/>
  <c r="AA18" i="138"/>
  <c r="Z18" i="138"/>
  <c r="Y18" i="138"/>
  <c r="X18" i="138"/>
  <c r="W18" i="138"/>
  <c r="V18" i="138"/>
  <c r="T18" i="138"/>
  <c r="S18" i="138"/>
  <c r="R18" i="138"/>
  <c r="Q18" i="138"/>
  <c r="P18" i="138"/>
  <c r="O18" i="138"/>
  <c r="N18" i="138"/>
  <c r="M18" i="138"/>
  <c r="L18" i="138"/>
  <c r="K18" i="138"/>
  <c r="J18" i="138"/>
  <c r="H18" i="138"/>
  <c r="G18" i="138"/>
  <c r="F18" i="138"/>
  <c r="AR14" i="138"/>
  <c r="AQ14" i="138"/>
  <c r="AP14" i="138"/>
  <c r="AO14" i="138"/>
  <c r="AN14" i="138"/>
  <c r="AM14" i="138"/>
  <c r="AL14" i="138"/>
  <c r="AK14" i="138"/>
  <c r="AJ14" i="138"/>
  <c r="AI14" i="138"/>
  <c r="AH14" i="138"/>
  <c r="AF14" i="138"/>
  <c r="AE14" i="138"/>
  <c r="AD14" i="138"/>
  <c r="AC14" i="138"/>
  <c r="AB14" i="138"/>
  <c r="AA14" i="138"/>
  <c r="Z14" i="138"/>
  <c r="Y14" i="138"/>
  <c r="X14" i="138"/>
  <c r="W14" i="138"/>
  <c r="V14" i="138"/>
  <c r="T14" i="138"/>
  <c r="S14" i="138"/>
  <c r="R14" i="138"/>
  <c r="Q14" i="138"/>
  <c r="P14" i="138"/>
  <c r="O14" i="138"/>
  <c r="N14" i="138"/>
  <c r="M14" i="138"/>
  <c r="L14" i="138"/>
  <c r="K14" i="138"/>
  <c r="J14" i="138"/>
  <c r="H14" i="138"/>
  <c r="G14" i="138"/>
  <c r="F14" i="138"/>
  <c r="T27" i="138"/>
  <c r="T40" i="138" s="1"/>
  <c r="S27" i="138"/>
  <c r="S40" i="138" s="1"/>
  <c r="R27" i="138"/>
  <c r="R40" i="138" s="1"/>
  <c r="Q27" i="138"/>
  <c r="Q40" i="138" s="1"/>
  <c r="P27" i="138"/>
  <c r="P40" i="138" s="1"/>
  <c r="O27" i="138"/>
  <c r="O40" i="138" s="1"/>
  <c r="N27" i="138"/>
  <c r="N40" i="138" s="1"/>
  <c r="M27" i="138"/>
  <c r="L27" i="138"/>
  <c r="K27" i="138"/>
  <c r="K40" i="138" s="1"/>
  <c r="J27" i="138"/>
  <c r="H31" i="138"/>
  <c r="G31" i="138"/>
  <c r="G44" i="138" s="1"/>
  <c r="F31" i="138"/>
  <c r="F44" i="138" s="1"/>
  <c r="H27" i="138"/>
  <c r="G27" i="138"/>
  <c r="F27" i="138"/>
  <c r="AR27" i="138"/>
  <c r="AQ27" i="138"/>
  <c r="AQ40" i="138" s="1"/>
  <c r="AP27" i="138"/>
  <c r="AO27" i="138"/>
  <c r="AO40" i="138" s="1"/>
  <c r="AN27" i="138"/>
  <c r="AN40" i="138" s="1"/>
  <c r="AM27" i="138"/>
  <c r="AM40" i="138" s="1"/>
  <c r="AL27" i="138"/>
  <c r="AL40" i="138" s="1"/>
  <c r="AK27" i="138"/>
  <c r="AK40" i="138" s="1"/>
  <c r="AJ27" i="138"/>
  <c r="AI27" i="138"/>
  <c r="AH27" i="138"/>
  <c r="AF27" i="138"/>
  <c r="AF40" i="138" s="1"/>
  <c r="AE27" i="138"/>
  <c r="AE40" i="138" s="1"/>
  <c r="AD27" i="138"/>
  <c r="AD40" i="138" s="1"/>
  <c r="AC27" i="138"/>
  <c r="AC40" i="138" s="1"/>
  <c r="AB27" i="138"/>
  <c r="AA27" i="138"/>
  <c r="Z27" i="138"/>
  <c r="Y27" i="138"/>
  <c r="X27" i="138"/>
  <c r="X40" i="138" s="1"/>
  <c r="W27" i="138"/>
  <c r="W40" i="138" s="1"/>
  <c r="V27" i="138"/>
  <c r="V40" i="138" s="1"/>
  <c r="V31" i="138"/>
  <c r="V44" i="138" s="1"/>
  <c r="T46" i="125" l="1"/>
  <c r="D33" i="138"/>
  <c r="F23" i="138"/>
  <c r="J23" i="138"/>
  <c r="V23" i="138" s="1"/>
  <c r="AH23" i="138" s="1"/>
  <c r="I23" i="138"/>
  <c r="U23" i="138" s="1"/>
  <c r="AG23" i="138" s="1"/>
  <c r="E23" i="138"/>
  <c r="AR31" i="138"/>
  <c r="AR44" i="138" s="1"/>
  <c r="AQ31" i="138"/>
  <c r="AQ44" i="138" s="1"/>
  <c r="AP31" i="138"/>
  <c r="AP44" i="138" s="1"/>
  <c r="AO31" i="138"/>
  <c r="AO44" i="138" s="1"/>
  <c r="AN31" i="138"/>
  <c r="AN44" i="138" s="1"/>
  <c r="AM31" i="138"/>
  <c r="AM44" i="138" s="1"/>
  <c r="AL31" i="138"/>
  <c r="AL44" i="138" s="1"/>
  <c r="AK31" i="138"/>
  <c r="AK44" i="138" s="1"/>
  <c r="AJ31" i="138"/>
  <c r="AJ44" i="138" s="1"/>
  <c r="AI31" i="138"/>
  <c r="AI44" i="138" s="1"/>
  <c r="AH31" i="138"/>
  <c r="AH44" i="138" s="1"/>
  <c r="AF31" i="138"/>
  <c r="AF44" i="138" s="1"/>
  <c r="AE31" i="138"/>
  <c r="AE44" i="138" s="1"/>
  <c r="AD31" i="138"/>
  <c r="AD44" i="138" s="1"/>
  <c r="AC31" i="138"/>
  <c r="AC44" i="138" s="1"/>
  <c r="AB31" i="138"/>
  <c r="AB44" i="138" s="1"/>
  <c r="AA31" i="138"/>
  <c r="AA44" i="138" s="1"/>
  <c r="Z31" i="138"/>
  <c r="Z44" i="138" s="1"/>
  <c r="Y31" i="138"/>
  <c r="Y44" i="138" s="1"/>
  <c r="X31" i="138"/>
  <c r="X44" i="138" s="1"/>
  <c r="W31" i="138"/>
  <c r="W44" i="138" s="1"/>
  <c r="T31" i="138"/>
  <c r="T44" i="138" s="1"/>
  <c r="S31" i="138"/>
  <c r="S44" i="138" s="1"/>
  <c r="R31" i="138"/>
  <c r="R44" i="138" s="1"/>
  <c r="Q31" i="138"/>
  <c r="Q44" i="138" s="1"/>
  <c r="P31" i="138"/>
  <c r="P44" i="138" s="1"/>
  <c r="O31" i="138"/>
  <c r="O44" i="138" s="1"/>
  <c r="N31" i="138"/>
  <c r="N44" i="138" s="1"/>
  <c r="M31" i="138"/>
  <c r="M44" i="138" s="1"/>
  <c r="L31" i="138"/>
  <c r="L44" i="138" s="1"/>
  <c r="K31" i="138"/>
  <c r="K44" i="138" s="1"/>
  <c r="J31" i="138"/>
  <c r="J44" i="138" s="1"/>
  <c r="AC21" i="126"/>
  <c r="AB21" i="126"/>
  <c r="AA21" i="126"/>
  <c r="AD20" i="129"/>
  <c r="AC20" i="129"/>
  <c r="AB20" i="129"/>
  <c r="Q40" i="125"/>
  <c r="Q34" i="125" s="1"/>
  <c r="P40" i="125"/>
  <c r="O40" i="125"/>
  <c r="Q36" i="125"/>
  <c r="P36" i="125"/>
  <c r="O36" i="125"/>
  <c r="P34" i="125"/>
  <c r="O34" i="125"/>
  <c r="Q28" i="125"/>
  <c r="Q27" i="125" s="1"/>
  <c r="P28" i="125"/>
  <c r="P27" i="125" s="1"/>
  <c r="O28" i="125"/>
  <c r="O27" i="125" s="1"/>
  <c r="Q22" i="125"/>
  <c r="Q21" i="125" s="1"/>
  <c r="P22" i="125"/>
  <c r="P21" i="125" s="1"/>
  <c r="O22" i="125"/>
  <c r="O21" i="125" s="1"/>
  <c r="Q16" i="125"/>
  <c r="P16" i="125"/>
  <c r="P15" i="125" s="1"/>
  <c r="O16" i="125"/>
  <c r="O15" i="125" s="1"/>
  <c r="Q15" i="125"/>
  <c r="E33" i="138" l="1"/>
  <c r="E34" i="138" s="1"/>
  <c r="R11" i="125"/>
  <c r="O11" i="125"/>
  <c r="AF11" i="129"/>
  <c r="AE11" i="126" s="1"/>
  <c r="D34" i="138"/>
  <c r="D36" i="138" s="1"/>
  <c r="F10" i="119"/>
  <c r="C10" i="119"/>
  <c r="I33" i="138"/>
  <c r="I34" i="138" s="1"/>
  <c r="J33" i="138" s="1"/>
  <c r="J34" i="138" s="1"/>
  <c r="K33" i="138" s="1"/>
  <c r="K34" i="138" s="1"/>
  <c r="L33" i="138" s="1"/>
  <c r="L34" i="138" s="1"/>
  <c r="M33" i="138" s="1"/>
  <c r="M34" i="138" s="1"/>
  <c r="N33" i="138" s="1"/>
  <c r="N34" i="138" s="1"/>
  <c r="O33" i="138" s="1"/>
  <c r="O34" i="138" s="1"/>
  <c r="P33" i="138" s="1"/>
  <c r="P34" i="138" s="1"/>
  <c r="Q33" i="138" s="1"/>
  <c r="Q34" i="138" s="1"/>
  <c r="R33" i="138" s="1"/>
  <c r="R34" i="138" s="1"/>
  <c r="S33" i="138" s="1"/>
  <c r="S34" i="138" s="1"/>
  <c r="T33" i="138" s="1"/>
  <c r="T34" i="138" s="1"/>
  <c r="G10" i="119"/>
  <c r="D10" i="119"/>
  <c r="H10" i="119"/>
  <c r="AB11" i="129"/>
  <c r="AA11" i="126" s="1"/>
  <c r="E10" i="119"/>
  <c r="A5" i="116"/>
  <c r="I10" i="119"/>
  <c r="K23" i="138"/>
  <c r="W23" i="138" s="1"/>
  <c r="AI23" i="138" s="1"/>
  <c r="F33" i="138"/>
  <c r="F34" i="138" s="1"/>
  <c r="G33" i="138" s="1"/>
  <c r="G34" i="138" s="1"/>
  <c r="H33" i="138" s="1"/>
  <c r="H34" i="138" s="1"/>
  <c r="E36" i="138"/>
  <c r="G23" i="138"/>
  <c r="H23" i="138"/>
  <c r="O46" i="125"/>
  <c r="P46" i="125"/>
  <c r="Q46" i="125"/>
  <c r="H57" i="136"/>
  <c r="G57" i="136"/>
  <c r="F57" i="136"/>
  <c r="E57" i="136"/>
  <c r="H36" i="136"/>
  <c r="G36" i="136"/>
  <c r="F36" i="136"/>
  <c r="E36" i="136"/>
  <c r="H15" i="136"/>
  <c r="G15" i="136"/>
  <c r="F15" i="136"/>
  <c r="E15" i="136"/>
  <c r="B34" i="101"/>
  <c r="B22" i="101"/>
  <c r="B10" i="101"/>
  <c r="W11" i="129"/>
  <c r="W11" i="126" s="1"/>
  <c r="S11" i="129"/>
  <c r="S11" i="126" s="1"/>
  <c r="O11" i="129"/>
  <c r="O11" i="126" s="1"/>
  <c r="K11" i="129"/>
  <c r="K11" i="126" s="1"/>
  <c r="G11" i="129"/>
  <c r="G11" i="126" s="1"/>
  <c r="C11" i="129"/>
  <c r="C11" i="126" s="1"/>
  <c r="A5" i="115"/>
  <c r="A5" i="132"/>
  <c r="D7" i="131"/>
  <c r="C7" i="126"/>
  <c r="C6" i="119"/>
  <c r="F6" i="136"/>
  <c r="F6" i="101"/>
  <c r="D7" i="130"/>
  <c r="C7" i="129"/>
  <c r="L9" i="73"/>
  <c r="D9" i="74"/>
  <c r="L11" i="125"/>
  <c r="I11" i="125"/>
  <c r="F11" i="125"/>
  <c r="C11" i="125"/>
  <c r="AT177" i="141"/>
  <c r="AS177" i="141"/>
  <c r="AR177" i="141"/>
  <c r="AQ177" i="141"/>
  <c r="AP177" i="141"/>
  <c r="AO177" i="141"/>
  <c r="AN177" i="141"/>
  <c r="AM177" i="141"/>
  <c r="AL177" i="141"/>
  <c r="AK177" i="141"/>
  <c r="AJ177" i="141"/>
  <c r="AI177" i="141"/>
  <c r="AH177" i="141"/>
  <c r="AG177" i="141"/>
  <c r="AF177" i="141"/>
  <c r="AE177" i="141"/>
  <c r="AD177" i="141"/>
  <c r="AC177" i="141"/>
  <c r="AB177" i="141"/>
  <c r="AA177" i="141"/>
  <c r="Z177" i="141"/>
  <c r="Y177" i="141"/>
  <c r="X177" i="141"/>
  <c r="W177" i="141"/>
  <c r="V177" i="141"/>
  <c r="U177" i="141"/>
  <c r="T177" i="141"/>
  <c r="S177" i="141"/>
  <c r="R177" i="141"/>
  <c r="Q177" i="141"/>
  <c r="P177" i="141"/>
  <c r="O177" i="141"/>
  <c r="N177" i="141"/>
  <c r="M177" i="141"/>
  <c r="L177" i="141"/>
  <c r="K177" i="141"/>
  <c r="J177" i="141"/>
  <c r="I177" i="141"/>
  <c r="H177" i="141"/>
  <c r="G177" i="141"/>
  <c r="F177" i="141"/>
  <c r="AT164" i="141"/>
  <c r="AS164" i="141"/>
  <c r="AR164" i="141"/>
  <c r="AQ164" i="141"/>
  <c r="AP164" i="141"/>
  <c r="AO164" i="141"/>
  <c r="AN164" i="141"/>
  <c r="AM164" i="141"/>
  <c r="AL164" i="141"/>
  <c r="AK164" i="141"/>
  <c r="AJ164" i="141"/>
  <c r="AI164" i="141"/>
  <c r="AH164" i="141"/>
  <c r="AG164" i="141"/>
  <c r="AF164" i="141"/>
  <c r="AE164" i="141"/>
  <c r="AD164" i="141"/>
  <c r="AC164" i="141"/>
  <c r="AB164" i="141"/>
  <c r="AA164" i="141"/>
  <c r="Z164" i="141"/>
  <c r="Y164" i="141"/>
  <c r="X164" i="141"/>
  <c r="W164" i="141"/>
  <c r="V164" i="141"/>
  <c r="U164" i="141"/>
  <c r="T164" i="141"/>
  <c r="S164" i="141"/>
  <c r="R164" i="141"/>
  <c r="Q164" i="141"/>
  <c r="P164" i="141"/>
  <c r="O164" i="141"/>
  <c r="N164" i="141"/>
  <c r="M164" i="141"/>
  <c r="L164" i="141"/>
  <c r="K164" i="141"/>
  <c r="J164" i="141"/>
  <c r="I164" i="141"/>
  <c r="H164" i="141"/>
  <c r="G164" i="141"/>
  <c r="F164" i="141"/>
  <c r="AT151" i="141"/>
  <c r="AS151" i="141"/>
  <c r="AR151" i="141"/>
  <c r="AQ151" i="141"/>
  <c r="AP151" i="141"/>
  <c r="AO151" i="141"/>
  <c r="AN151" i="141"/>
  <c r="AM151" i="141"/>
  <c r="AL151" i="141"/>
  <c r="AK151" i="141"/>
  <c r="AJ151" i="141"/>
  <c r="AI151" i="141"/>
  <c r="AH151" i="141"/>
  <c r="AG151" i="141"/>
  <c r="AF151" i="141"/>
  <c r="AE151" i="141"/>
  <c r="AD151" i="141"/>
  <c r="AC151" i="141"/>
  <c r="AB151" i="141"/>
  <c r="AA151" i="141"/>
  <c r="Z151" i="141"/>
  <c r="Y151" i="141"/>
  <c r="X151" i="141"/>
  <c r="W151" i="141"/>
  <c r="V151" i="141"/>
  <c r="U151" i="141"/>
  <c r="T151" i="141"/>
  <c r="S151" i="141"/>
  <c r="R151" i="141"/>
  <c r="Q151" i="141"/>
  <c r="P151" i="141"/>
  <c r="O151" i="141"/>
  <c r="N151" i="141"/>
  <c r="M151" i="141"/>
  <c r="L151" i="141"/>
  <c r="K151" i="141"/>
  <c r="J151" i="141"/>
  <c r="I151" i="141"/>
  <c r="H151" i="141"/>
  <c r="G151" i="141"/>
  <c r="F151" i="141"/>
  <c r="AT138" i="141"/>
  <c r="AT190" i="141" s="1"/>
  <c r="AS138" i="141"/>
  <c r="AS190" i="141" s="1"/>
  <c r="AR138" i="141"/>
  <c r="AR190" i="141" s="1"/>
  <c r="AQ138" i="141"/>
  <c r="AQ190" i="141" s="1"/>
  <c r="AP138" i="141"/>
  <c r="AP190" i="141" s="1"/>
  <c r="AO138" i="141"/>
  <c r="AO190" i="141" s="1"/>
  <c r="AN138" i="141"/>
  <c r="AN190" i="141" s="1"/>
  <c r="AM138" i="141"/>
  <c r="AM190" i="141" s="1"/>
  <c r="AL138" i="141"/>
  <c r="AL190" i="141" s="1"/>
  <c r="AK138" i="141"/>
  <c r="AK190" i="141" s="1"/>
  <c r="AJ138" i="141"/>
  <c r="AJ190" i="141" s="1"/>
  <c r="AI138" i="141"/>
  <c r="AI190" i="141" s="1"/>
  <c r="AH138" i="141"/>
  <c r="AH190" i="141" s="1"/>
  <c r="AG138" i="141"/>
  <c r="AG190" i="141" s="1"/>
  <c r="AF138" i="141"/>
  <c r="AF190" i="141" s="1"/>
  <c r="AE138" i="141"/>
  <c r="AE190" i="141" s="1"/>
  <c r="AD138" i="141"/>
  <c r="AD190" i="141" s="1"/>
  <c r="AC138" i="141"/>
  <c r="AC190" i="141" s="1"/>
  <c r="AB138" i="141"/>
  <c r="AB190" i="141" s="1"/>
  <c r="AA138" i="141"/>
  <c r="AA190" i="141" s="1"/>
  <c r="Z138" i="141"/>
  <c r="Z190" i="141" s="1"/>
  <c r="Y138" i="141"/>
  <c r="Y190" i="141" s="1"/>
  <c r="X138" i="141"/>
  <c r="X190" i="141" s="1"/>
  <c r="W138" i="141"/>
  <c r="W190" i="141" s="1"/>
  <c r="V138" i="141"/>
  <c r="V190" i="141" s="1"/>
  <c r="U138" i="141"/>
  <c r="U190" i="141" s="1"/>
  <c r="T138" i="141"/>
  <c r="T190" i="141" s="1"/>
  <c r="S138" i="141"/>
  <c r="S190" i="141" s="1"/>
  <c r="R138" i="141"/>
  <c r="R190" i="141" s="1"/>
  <c r="Q138" i="141"/>
  <c r="Q190" i="141" s="1"/>
  <c r="P138" i="141"/>
  <c r="P190" i="141" s="1"/>
  <c r="O138" i="141"/>
  <c r="O190" i="141" s="1"/>
  <c r="N138" i="141"/>
  <c r="N190" i="141" s="1"/>
  <c r="M138" i="141"/>
  <c r="M190" i="141" s="1"/>
  <c r="L138" i="141"/>
  <c r="L190" i="141" s="1"/>
  <c r="K138" i="141"/>
  <c r="K190" i="141" s="1"/>
  <c r="J138" i="141"/>
  <c r="J190" i="141" s="1"/>
  <c r="I138" i="141"/>
  <c r="I190" i="141" s="1"/>
  <c r="H138" i="141"/>
  <c r="H190" i="141" s="1"/>
  <c r="G138" i="141"/>
  <c r="G190" i="141" s="1"/>
  <c r="F138" i="141"/>
  <c r="F190" i="141" s="1"/>
  <c r="J135" i="141"/>
  <c r="I135" i="141"/>
  <c r="H135" i="141"/>
  <c r="G135" i="141"/>
  <c r="A132" i="141"/>
  <c r="AT117" i="141"/>
  <c r="AS117" i="141"/>
  <c r="AR117" i="141"/>
  <c r="AQ117" i="141"/>
  <c r="AP117" i="141"/>
  <c r="AO117" i="141"/>
  <c r="AN117" i="141"/>
  <c r="AM117" i="141"/>
  <c r="AL117" i="141"/>
  <c r="AK117" i="141"/>
  <c r="AJ117" i="141"/>
  <c r="AI117" i="141"/>
  <c r="AH117" i="141"/>
  <c r="AG117" i="141"/>
  <c r="AF117" i="141"/>
  <c r="AE117" i="141"/>
  <c r="AD117" i="141"/>
  <c r="AC117" i="141"/>
  <c r="AB117" i="141"/>
  <c r="AA117" i="141"/>
  <c r="Z117" i="141"/>
  <c r="Y117" i="141"/>
  <c r="X117" i="141"/>
  <c r="W117" i="141"/>
  <c r="V117" i="141"/>
  <c r="U117" i="141"/>
  <c r="T117" i="141"/>
  <c r="S117" i="141"/>
  <c r="R117" i="141"/>
  <c r="Q117" i="141"/>
  <c r="P117" i="141"/>
  <c r="O117" i="141"/>
  <c r="N117" i="141"/>
  <c r="M117" i="141"/>
  <c r="L117" i="141"/>
  <c r="K117" i="141"/>
  <c r="J117" i="141"/>
  <c r="I117" i="141"/>
  <c r="H117" i="141"/>
  <c r="G117" i="141"/>
  <c r="F117" i="141"/>
  <c r="AT104" i="141"/>
  <c r="AS104" i="141"/>
  <c r="AR104" i="141"/>
  <c r="AQ104" i="141"/>
  <c r="AP104" i="141"/>
  <c r="AO104" i="141"/>
  <c r="AN104" i="141"/>
  <c r="AM104" i="141"/>
  <c r="AL104" i="141"/>
  <c r="AK104" i="141"/>
  <c r="AJ104" i="141"/>
  <c r="AI104" i="141"/>
  <c r="AH104" i="141"/>
  <c r="AG104" i="141"/>
  <c r="AF104" i="141"/>
  <c r="AE104" i="141"/>
  <c r="AD104" i="141"/>
  <c r="AC104" i="141"/>
  <c r="AB104" i="141"/>
  <c r="AA104" i="141"/>
  <c r="Z104" i="141"/>
  <c r="Y104" i="141"/>
  <c r="X104" i="141"/>
  <c r="W104" i="141"/>
  <c r="V104" i="141"/>
  <c r="U104" i="141"/>
  <c r="T104" i="141"/>
  <c r="S104" i="141"/>
  <c r="R104" i="141"/>
  <c r="Q104" i="141"/>
  <c r="P104" i="141"/>
  <c r="O104" i="141"/>
  <c r="N104" i="141"/>
  <c r="M104" i="141"/>
  <c r="L104" i="141"/>
  <c r="K104" i="141"/>
  <c r="J104" i="141"/>
  <c r="I104" i="141"/>
  <c r="H104" i="141"/>
  <c r="G104" i="141"/>
  <c r="F104" i="141"/>
  <c r="AT91" i="141"/>
  <c r="AS91" i="141"/>
  <c r="AR91" i="141"/>
  <c r="AQ91" i="141"/>
  <c r="AP91" i="141"/>
  <c r="AO91" i="141"/>
  <c r="AN91" i="141"/>
  <c r="AM91" i="141"/>
  <c r="AL91" i="141"/>
  <c r="AK91" i="141"/>
  <c r="AJ91" i="141"/>
  <c r="AI91" i="141"/>
  <c r="AH91" i="141"/>
  <c r="AG91" i="141"/>
  <c r="AF91" i="141"/>
  <c r="AE91" i="141"/>
  <c r="AD91" i="141"/>
  <c r="AC91" i="141"/>
  <c r="AB91" i="141"/>
  <c r="AA91" i="141"/>
  <c r="Z91" i="141"/>
  <c r="Y91" i="141"/>
  <c r="X91" i="141"/>
  <c r="W91" i="141"/>
  <c r="V91" i="141"/>
  <c r="U91" i="141"/>
  <c r="T91" i="141"/>
  <c r="S91" i="141"/>
  <c r="R91" i="141"/>
  <c r="Q91" i="141"/>
  <c r="P91" i="141"/>
  <c r="O91" i="141"/>
  <c r="N91" i="141"/>
  <c r="M91" i="141"/>
  <c r="L91" i="141"/>
  <c r="K91" i="141"/>
  <c r="J91" i="141"/>
  <c r="I91" i="141"/>
  <c r="H91" i="141"/>
  <c r="G91" i="141"/>
  <c r="F91" i="141"/>
  <c r="AT78" i="141"/>
  <c r="AT130" i="141" s="1"/>
  <c r="AS78" i="141"/>
  <c r="AS130" i="141" s="1"/>
  <c r="AR78" i="141"/>
  <c r="AR130" i="141" s="1"/>
  <c r="AQ78" i="141"/>
  <c r="AQ130" i="141" s="1"/>
  <c r="AP78" i="141"/>
  <c r="AP130" i="141" s="1"/>
  <c r="AO78" i="141"/>
  <c r="AO130" i="141" s="1"/>
  <c r="AN78" i="141"/>
  <c r="AN130" i="141" s="1"/>
  <c r="AM78" i="141"/>
  <c r="AM130" i="141" s="1"/>
  <c r="AL78" i="141"/>
  <c r="AL130" i="141" s="1"/>
  <c r="AK78" i="141"/>
  <c r="AK130" i="141" s="1"/>
  <c r="AJ78" i="141"/>
  <c r="AJ130" i="141" s="1"/>
  <c r="AI78" i="141"/>
  <c r="AI130" i="141" s="1"/>
  <c r="AH78" i="141"/>
  <c r="AH130" i="141" s="1"/>
  <c r="AG78" i="141"/>
  <c r="AG130" i="141" s="1"/>
  <c r="AF78" i="141"/>
  <c r="AF130" i="141" s="1"/>
  <c r="AE78" i="141"/>
  <c r="AE130" i="141" s="1"/>
  <c r="AD78" i="141"/>
  <c r="AD130" i="141" s="1"/>
  <c r="AC78" i="141"/>
  <c r="AC130" i="141" s="1"/>
  <c r="AB78" i="141"/>
  <c r="AB130" i="141" s="1"/>
  <c r="AA78" i="141"/>
  <c r="AA130" i="141" s="1"/>
  <c r="Z78" i="141"/>
  <c r="Z130" i="141" s="1"/>
  <c r="Y78" i="141"/>
  <c r="Y130" i="141" s="1"/>
  <c r="X78" i="141"/>
  <c r="X130" i="141" s="1"/>
  <c r="W78" i="141"/>
  <c r="W130" i="141" s="1"/>
  <c r="V78" i="141"/>
  <c r="V130" i="141" s="1"/>
  <c r="U78" i="141"/>
  <c r="U130" i="141" s="1"/>
  <c r="T78" i="141"/>
  <c r="T130" i="141" s="1"/>
  <c r="S78" i="141"/>
  <c r="S130" i="141" s="1"/>
  <c r="R78" i="141"/>
  <c r="R130" i="141" s="1"/>
  <c r="Q78" i="141"/>
  <c r="Q130" i="141" s="1"/>
  <c r="P78" i="141"/>
  <c r="P130" i="141" s="1"/>
  <c r="O78" i="141"/>
  <c r="O130" i="141" s="1"/>
  <c r="N78" i="141"/>
  <c r="N130" i="141" s="1"/>
  <c r="M78" i="141"/>
  <c r="M130" i="141" s="1"/>
  <c r="L78" i="141"/>
  <c r="L130" i="141" s="1"/>
  <c r="K78" i="141"/>
  <c r="K130" i="141" s="1"/>
  <c r="J78" i="141"/>
  <c r="J130" i="141" s="1"/>
  <c r="I78" i="141"/>
  <c r="I130" i="141" s="1"/>
  <c r="H78" i="141"/>
  <c r="H130" i="141" s="1"/>
  <c r="G78" i="141"/>
  <c r="G130" i="141" s="1"/>
  <c r="F78" i="141"/>
  <c r="F130" i="141" s="1"/>
  <c r="J75" i="141"/>
  <c r="I75" i="141"/>
  <c r="H75" i="141"/>
  <c r="G75" i="141"/>
  <c r="A72" i="141"/>
  <c r="AT57" i="141"/>
  <c r="AS57" i="141"/>
  <c r="AR57" i="141"/>
  <c r="AQ57" i="141"/>
  <c r="AP57" i="141"/>
  <c r="AO57" i="141"/>
  <c r="AN57" i="141"/>
  <c r="AM57" i="141"/>
  <c r="AL57" i="141"/>
  <c r="AK57" i="141"/>
  <c r="AJ57" i="141"/>
  <c r="AI57" i="141"/>
  <c r="AH57" i="141"/>
  <c r="AG57" i="141"/>
  <c r="AF57" i="141"/>
  <c r="AE57" i="141"/>
  <c r="AD57" i="141"/>
  <c r="AC57" i="141"/>
  <c r="AB57" i="141"/>
  <c r="AA57" i="141"/>
  <c r="Z57" i="141"/>
  <c r="Y57" i="141"/>
  <c r="X57" i="141"/>
  <c r="W57" i="141"/>
  <c r="V57" i="141"/>
  <c r="U57" i="141"/>
  <c r="T57" i="141"/>
  <c r="S57" i="141"/>
  <c r="R57" i="141"/>
  <c r="Q57" i="141"/>
  <c r="P57" i="141"/>
  <c r="O57" i="141"/>
  <c r="N57" i="141"/>
  <c r="M57" i="141"/>
  <c r="L57" i="141"/>
  <c r="K57" i="141"/>
  <c r="J57" i="141"/>
  <c r="I57" i="141"/>
  <c r="H57" i="141"/>
  <c r="G57" i="141"/>
  <c r="F57" i="141"/>
  <c r="AT44" i="141"/>
  <c r="AS44" i="141"/>
  <c r="AR44" i="141"/>
  <c r="AQ44" i="141"/>
  <c r="AP44" i="141"/>
  <c r="AO44" i="141"/>
  <c r="AN44" i="141"/>
  <c r="AM44" i="141"/>
  <c r="AL44" i="141"/>
  <c r="AK44" i="141"/>
  <c r="AJ44" i="141"/>
  <c r="AI44" i="141"/>
  <c r="AH44" i="141"/>
  <c r="AG44" i="141"/>
  <c r="AF44" i="141"/>
  <c r="AE44" i="141"/>
  <c r="AD44" i="141"/>
  <c r="AC44" i="141"/>
  <c r="AB44" i="141"/>
  <c r="AA44" i="141"/>
  <c r="Z44" i="141"/>
  <c r="Y44" i="141"/>
  <c r="X44" i="141"/>
  <c r="W44" i="141"/>
  <c r="V44" i="141"/>
  <c r="U44" i="141"/>
  <c r="T44" i="141"/>
  <c r="S44" i="141"/>
  <c r="R44" i="141"/>
  <c r="Q44" i="141"/>
  <c r="P44" i="141"/>
  <c r="O44" i="141"/>
  <c r="N44" i="141"/>
  <c r="M44" i="141"/>
  <c r="L44" i="141"/>
  <c r="K44" i="141"/>
  <c r="J44" i="141"/>
  <c r="I44" i="141"/>
  <c r="H44" i="141"/>
  <c r="G44" i="141"/>
  <c r="F44" i="141"/>
  <c r="AT31" i="141"/>
  <c r="AS31" i="141"/>
  <c r="AR31" i="141"/>
  <c r="AQ31" i="141"/>
  <c r="AP31" i="141"/>
  <c r="AO31" i="141"/>
  <c r="AN31" i="141"/>
  <c r="AM31" i="141"/>
  <c r="AL31" i="141"/>
  <c r="AK31" i="141"/>
  <c r="AJ31" i="141"/>
  <c r="AI31" i="141"/>
  <c r="AH31" i="141"/>
  <c r="AG31" i="141"/>
  <c r="AF31" i="141"/>
  <c r="AE31" i="141"/>
  <c r="AD31" i="141"/>
  <c r="AC31" i="141"/>
  <c r="AB31" i="141"/>
  <c r="AA31" i="141"/>
  <c r="Z31" i="141"/>
  <c r="Y31" i="141"/>
  <c r="X31" i="141"/>
  <c r="W31" i="141"/>
  <c r="V31" i="141"/>
  <c r="U31" i="141"/>
  <c r="T31" i="141"/>
  <c r="S31" i="141"/>
  <c r="R31" i="141"/>
  <c r="Q31" i="141"/>
  <c r="P31" i="141"/>
  <c r="O31" i="141"/>
  <c r="N31" i="141"/>
  <c r="M31" i="141"/>
  <c r="L31" i="141"/>
  <c r="K31" i="141"/>
  <c r="J31" i="141"/>
  <c r="I31" i="141"/>
  <c r="H31" i="141"/>
  <c r="G31" i="141"/>
  <c r="F31" i="141"/>
  <c r="AT18" i="141"/>
  <c r="AT70" i="141" s="1"/>
  <c r="AS18" i="141"/>
  <c r="AS70" i="141" s="1"/>
  <c r="AR18" i="141"/>
  <c r="AR70" i="141" s="1"/>
  <c r="AQ18" i="141"/>
  <c r="AQ70" i="141" s="1"/>
  <c r="AP18" i="141"/>
  <c r="AP70" i="141" s="1"/>
  <c r="AO18" i="141"/>
  <c r="AO70" i="141" s="1"/>
  <c r="AN18" i="141"/>
  <c r="AN70" i="141" s="1"/>
  <c r="AM18" i="141"/>
  <c r="AM70" i="141" s="1"/>
  <c r="AL18" i="141"/>
  <c r="AL70" i="141" s="1"/>
  <c r="AK18" i="141"/>
  <c r="AK70" i="141" s="1"/>
  <c r="AJ18" i="141"/>
  <c r="AJ70" i="141" s="1"/>
  <c r="AI18" i="141"/>
  <c r="AI70" i="141" s="1"/>
  <c r="AH18" i="141"/>
  <c r="AH70" i="141" s="1"/>
  <c r="AG18" i="141"/>
  <c r="AG70" i="141" s="1"/>
  <c r="AF18" i="141"/>
  <c r="AF70" i="141" s="1"/>
  <c r="AE18" i="141"/>
  <c r="AE70" i="141" s="1"/>
  <c r="AD18" i="141"/>
  <c r="AD70" i="141" s="1"/>
  <c r="AC18" i="141"/>
  <c r="AC70" i="141" s="1"/>
  <c r="AB18" i="141"/>
  <c r="AB70" i="141" s="1"/>
  <c r="AA18" i="141"/>
  <c r="AA70" i="141" s="1"/>
  <c r="Z18" i="141"/>
  <c r="Z70" i="141" s="1"/>
  <c r="Y18" i="141"/>
  <c r="Y70" i="141" s="1"/>
  <c r="X18" i="141"/>
  <c r="X70" i="141" s="1"/>
  <c r="W18" i="141"/>
  <c r="W70" i="141" s="1"/>
  <c r="V18" i="141"/>
  <c r="V70" i="141" s="1"/>
  <c r="U18" i="141"/>
  <c r="U70" i="141" s="1"/>
  <c r="T18" i="141"/>
  <c r="T70" i="141" s="1"/>
  <c r="S18" i="141"/>
  <c r="S70" i="141" s="1"/>
  <c r="R18" i="141"/>
  <c r="R70" i="141" s="1"/>
  <c r="Q18" i="141"/>
  <c r="Q70" i="141" s="1"/>
  <c r="P18" i="141"/>
  <c r="P70" i="141" s="1"/>
  <c r="O18" i="141"/>
  <c r="O70" i="141" s="1"/>
  <c r="N18" i="141"/>
  <c r="N70" i="141" s="1"/>
  <c r="M18" i="141"/>
  <c r="M70" i="141" s="1"/>
  <c r="L18" i="141"/>
  <c r="L70" i="141" s="1"/>
  <c r="K18" i="141"/>
  <c r="K70" i="141" s="1"/>
  <c r="J18" i="141"/>
  <c r="J70" i="141" s="1"/>
  <c r="I18" i="141"/>
  <c r="I70" i="141" s="1"/>
  <c r="H18" i="141"/>
  <c r="H70" i="141" s="1"/>
  <c r="G18" i="141"/>
  <c r="G70" i="141" s="1"/>
  <c r="F18" i="141"/>
  <c r="F70" i="141" s="1"/>
  <c r="J15" i="141"/>
  <c r="I15" i="141"/>
  <c r="H15" i="141"/>
  <c r="G15" i="141"/>
  <c r="A12" i="141"/>
  <c r="AT177" i="140"/>
  <c r="AS177" i="140"/>
  <c r="AR177" i="140"/>
  <c r="AQ177" i="140"/>
  <c r="AP177" i="140"/>
  <c r="AO177" i="140"/>
  <c r="AN177" i="140"/>
  <c r="AM177" i="140"/>
  <c r="AL177" i="140"/>
  <c r="AK177" i="140"/>
  <c r="AJ177" i="140"/>
  <c r="AI177" i="140"/>
  <c r="AH177" i="140"/>
  <c r="AG177" i="140"/>
  <c r="AF177" i="140"/>
  <c r="AE177" i="140"/>
  <c r="AD177" i="140"/>
  <c r="AC177" i="140"/>
  <c r="AB177" i="140"/>
  <c r="AA177" i="140"/>
  <c r="Z177" i="140"/>
  <c r="Y177" i="140"/>
  <c r="X177" i="140"/>
  <c r="W177" i="140"/>
  <c r="V177" i="140"/>
  <c r="U177" i="140"/>
  <c r="T177" i="140"/>
  <c r="S177" i="140"/>
  <c r="R177" i="140"/>
  <c r="Q177" i="140"/>
  <c r="P177" i="140"/>
  <c r="O177" i="140"/>
  <c r="N177" i="140"/>
  <c r="M177" i="140"/>
  <c r="L177" i="140"/>
  <c r="K177" i="140"/>
  <c r="J177" i="140"/>
  <c r="I177" i="140"/>
  <c r="H177" i="140"/>
  <c r="G177" i="140"/>
  <c r="F177" i="140"/>
  <c r="AT164" i="140"/>
  <c r="AS164" i="140"/>
  <c r="AR164" i="140"/>
  <c r="AQ164" i="140"/>
  <c r="AP164" i="140"/>
  <c r="AO164" i="140"/>
  <c r="AN164" i="140"/>
  <c r="AM164" i="140"/>
  <c r="AL164" i="140"/>
  <c r="AK164" i="140"/>
  <c r="AJ164" i="140"/>
  <c r="AI164" i="140"/>
  <c r="AH164" i="140"/>
  <c r="AG164" i="140"/>
  <c r="AF164" i="140"/>
  <c r="AE164" i="140"/>
  <c r="AD164" i="140"/>
  <c r="AC164" i="140"/>
  <c r="AB164" i="140"/>
  <c r="AA164" i="140"/>
  <c r="Z164" i="140"/>
  <c r="Y164" i="140"/>
  <c r="X164" i="140"/>
  <c r="W164" i="140"/>
  <c r="V164" i="140"/>
  <c r="U164" i="140"/>
  <c r="T164" i="140"/>
  <c r="S164" i="140"/>
  <c r="R164" i="140"/>
  <c r="Q164" i="140"/>
  <c r="P164" i="140"/>
  <c r="O164" i="140"/>
  <c r="N164" i="140"/>
  <c r="M164" i="140"/>
  <c r="L164" i="140"/>
  <c r="K164" i="140"/>
  <c r="J164" i="140"/>
  <c r="I164" i="140"/>
  <c r="H164" i="140"/>
  <c r="G164" i="140"/>
  <c r="F164" i="140"/>
  <c r="AT151" i="140"/>
  <c r="AS151" i="140"/>
  <c r="AR151" i="140"/>
  <c r="AQ151" i="140"/>
  <c r="AP151" i="140"/>
  <c r="AO151" i="140"/>
  <c r="AN151" i="140"/>
  <c r="AM151" i="140"/>
  <c r="AL151" i="140"/>
  <c r="AK151" i="140"/>
  <c r="AJ151" i="140"/>
  <c r="AI151" i="140"/>
  <c r="AH151" i="140"/>
  <c r="AG151" i="140"/>
  <c r="AF151" i="140"/>
  <c r="AE151" i="140"/>
  <c r="AD151" i="140"/>
  <c r="AC151" i="140"/>
  <c r="AB151" i="140"/>
  <c r="AA151" i="140"/>
  <c r="Z151" i="140"/>
  <c r="Y151" i="140"/>
  <c r="X151" i="140"/>
  <c r="W151" i="140"/>
  <c r="V151" i="140"/>
  <c r="U151" i="140"/>
  <c r="T151" i="140"/>
  <c r="S151" i="140"/>
  <c r="R151" i="140"/>
  <c r="Q151" i="140"/>
  <c r="P151" i="140"/>
  <c r="O151" i="140"/>
  <c r="N151" i="140"/>
  <c r="M151" i="140"/>
  <c r="L151" i="140"/>
  <c r="K151" i="140"/>
  <c r="J151" i="140"/>
  <c r="I151" i="140"/>
  <c r="H151" i="140"/>
  <c r="G151" i="140"/>
  <c r="F151" i="140"/>
  <c r="AT138" i="140"/>
  <c r="AT190" i="140" s="1"/>
  <c r="AS138" i="140"/>
  <c r="AS190" i="140" s="1"/>
  <c r="AR138" i="140"/>
  <c r="AR190" i="140" s="1"/>
  <c r="AQ138" i="140"/>
  <c r="AQ190" i="140" s="1"/>
  <c r="AP138" i="140"/>
  <c r="AP190" i="140" s="1"/>
  <c r="AO138" i="140"/>
  <c r="AO190" i="140" s="1"/>
  <c r="AN138" i="140"/>
  <c r="AN190" i="140" s="1"/>
  <c r="AM138" i="140"/>
  <c r="AM190" i="140" s="1"/>
  <c r="AL138" i="140"/>
  <c r="AL190" i="140" s="1"/>
  <c r="AK138" i="140"/>
  <c r="AK190" i="140" s="1"/>
  <c r="AJ138" i="140"/>
  <c r="AJ190" i="140" s="1"/>
  <c r="AI138" i="140"/>
  <c r="AI190" i="140" s="1"/>
  <c r="AH138" i="140"/>
  <c r="AH190" i="140" s="1"/>
  <c r="AG138" i="140"/>
  <c r="AG190" i="140" s="1"/>
  <c r="AF138" i="140"/>
  <c r="AF190" i="140" s="1"/>
  <c r="AE138" i="140"/>
  <c r="AE190" i="140" s="1"/>
  <c r="AD138" i="140"/>
  <c r="AD190" i="140" s="1"/>
  <c r="AC138" i="140"/>
  <c r="AC190" i="140" s="1"/>
  <c r="AB138" i="140"/>
  <c r="AB190" i="140" s="1"/>
  <c r="AA138" i="140"/>
  <c r="AA190" i="140" s="1"/>
  <c r="Z138" i="140"/>
  <c r="Z190" i="140" s="1"/>
  <c r="Y138" i="140"/>
  <c r="Y190" i="140" s="1"/>
  <c r="X138" i="140"/>
  <c r="X190" i="140" s="1"/>
  <c r="W138" i="140"/>
  <c r="W190" i="140" s="1"/>
  <c r="V138" i="140"/>
  <c r="V190" i="140" s="1"/>
  <c r="U138" i="140"/>
  <c r="U190" i="140" s="1"/>
  <c r="T138" i="140"/>
  <c r="T190" i="140" s="1"/>
  <c r="S138" i="140"/>
  <c r="S190" i="140" s="1"/>
  <c r="R138" i="140"/>
  <c r="R190" i="140" s="1"/>
  <c r="Q138" i="140"/>
  <c r="Q190" i="140" s="1"/>
  <c r="P138" i="140"/>
  <c r="P190" i="140" s="1"/>
  <c r="O138" i="140"/>
  <c r="O190" i="140" s="1"/>
  <c r="N138" i="140"/>
  <c r="N190" i="140" s="1"/>
  <c r="M138" i="140"/>
  <c r="M190" i="140" s="1"/>
  <c r="L138" i="140"/>
  <c r="L190" i="140" s="1"/>
  <c r="K138" i="140"/>
  <c r="K190" i="140" s="1"/>
  <c r="J138" i="140"/>
  <c r="J190" i="140" s="1"/>
  <c r="I138" i="140"/>
  <c r="I190" i="140" s="1"/>
  <c r="H138" i="140"/>
  <c r="H190" i="140" s="1"/>
  <c r="G138" i="140"/>
  <c r="G190" i="140" s="1"/>
  <c r="F138" i="140"/>
  <c r="F190" i="140" s="1"/>
  <c r="J135" i="140"/>
  <c r="I135" i="140"/>
  <c r="H135" i="140"/>
  <c r="G135" i="140"/>
  <c r="A132" i="140"/>
  <c r="AT117" i="140"/>
  <c r="AS117" i="140"/>
  <c r="AR117" i="140"/>
  <c r="AQ117" i="140"/>
  <c r="AP117" i="140"/>
  <c r="AO117" i="140"/>
  <c r="AN117" i="140"/>
  <c r="AM117" i="140"/>
  <c r="AL117" i="140"/>
  <c r="AK117" i="140"/>
  <c r="AJ117" i="140"/>
  <c r="AI117" i="140"/>
  <c r="AH117" i="140"/>
  <c r="AG117" i="140"/>
  <c r="AF117" i="140"/>
  <c r="AE117" i="140"/>
  <c r="AD117" i="140"/>
  <c r="AC117" i="140"/>
  <c r="AB117" i="140"/>
  <c r="AA117" i="140"/>
  <c r="Z117" i="140"/>
  <c r="Y117" i="140"/>
  <c r="X117" i="140"/>
  <c r="W117" i="140"/>
  <c r="V117" i="140"/>
  <c r="U117" i="140"/>
  <c r="T117" i="140"/>
  <c r="S117" i="140"/>
  <c r="R117" i="140"/>
  <c r="Q117" i="140"/>
  <c r="P117" i="140"/>
  <c r="O117" i="140"/>
  <c r="N117" i="140"/>
  <c r="M117" i="140"/>
  <c r="L117" i="140"/>
  <c r="K117" i="140"/>
  <c r="J117" i="140"/>
  <c r="I117" i="140"/>
  <c r="H117" i="140"/>
  <c r="G117" i="140"/>
  <c r="F117" i="140"/>
  <c r="AT104" i="140"/>
  <c r="AS104" i="140"/>
  <c r="AR104" i="140"/>
  <c r="AQ104" i="140"/>
  <c r="AP104" i="140"/>
  <c r="AO104" i="140"/>
  <c r="AN104" i="140"/>
  <c r="AM104" i="140"/>
  <c r="AL104" i="140"/>
  <c r="AK104" i="140"/>
  <c r="AJ104" i="140"/>
  <c r="AI104" i="140"/>
  <c r="AH104" i="140"/>
  <c r="AG104" i="140"/>
  <c r="AF104" i="140"/>
  <c r="AE104" i="140"/>
  <c r="AD104" i="140"/>
  <c r="AC104" i="140"/>
  <c r="AB104" i="140"/>
  <c r="AA104" i="140"/>
  <c r="Z104" i="140"/>
  <c r="Y104" i="140"/>
  <c r="X104" i="140"/>
  <c r="W104" i="140"/>
  <c r="V104" i="140"/>
  <c r="U104" i="140"/>
  <c r="T104" i="140"/>
  <c r="S104" i="140"/>
  <c r="R104" i="140"/>
  <c r="Q104" i="140"/>
  <c r="P104" i="140"/>
  <c r="O104" i="140"/>
  <c r="N104" i="140"/>
  <c r="M104" i="140"/>
  <c r="L104" i="140"/>
  <c r="K104" i="140"/>
  <c r="J104" i="140"/>
  <c r="I104" i="140"/>
  <c r="H104" i="140"/>
  <c r="G104" i="140"/>
  <c r="F104" i="140"/>
  <c r="AT91" i="140"/>
  <c r="AS91" i="140"/>
  <c r="AR91" i="140"/>
  <c r="AQ91" i="140"/>
  <c r="AP91" i="140"/>
  <c r="AO91" i="140"/>
  <c r="AN91" i="140"/>
  <c r="AM91" i="140"/>
  <c r="AL91" i="140"/>
  <c r="AK91" i="140"/>
  <c r="AJ91" i="140"/>
  <c r="AI91" i="140"/>
  <c r="AH91" i="140"/>
  <c r="AG91" i="140"/>
  <c r="AF91" i="140"/>
  <c r="AE91" i="140"/>
  <c r="AD91" i="140"/>
  <c r="AC91" i="140"/>
  <c r="AB91" i="140"/>
  <c r="AA91" i="140"/>
  <c r="Z91" i="140"/>
  <c r="Y91" i="140"/>
  <c r="X91" i="140"/>
  <c r="W91" i="140"/>
  <c r="V91" i="140"/>
  <c r="U91" i="140"/>
  <c r="T91" i="140"/>
  <c r="S91" i="140"/>
  <c r="R91" i="140"/>
  <c r="Q91" i="140"/>
  <c r="P91" i="140"/>
  <c r="O91" i="140"/>
  <c r="N91" i="140"/>
  <c r="M91" i="140"/>
  <c r="L91" i="140"/>
  <c r="K91" i="140"/>
  <c r="J91" i="140"/>
  <c r="I91" i="140"/>
  <c r="H91" i="140"/>
  <c r="G91" i="140"/>
  <c r="F91" i="140"/>
  <c r="AT78" i="140"/>
  <c r="AT130" i="140" s="1"/>
  <c r="AS78" i="140"/>
  <c r="AS130" i="140" s="1"/>
  <c r="AR78" i="140"/>
  <c r="AR130" i="140" s="1"/>
  <c r="AQ78" i="140"/>
  <c r="AQ130" i="140" s="1"/>
  <c r="AP78" i="140"/>
  <c r="AP130" i="140" s="1"/>
  <c r="AO78" i="140"/>
  <c r="AO130" i="140" s="1"/>
  <c r="AN78" i="140"/>
  <c r="AN130" i="140" s="1"/>
  <c r="AM78" i="140"/>
  <c r="AM130" i="140" s="1"/>
  <c r="AL78" i="140"/>
  <c r="AL130" i="140" s="1"/>
  <c r="AK78" i="140"/>
  <c r="AK130" i="140" s="1"/>
  <c r="AJ78" i="140"/>
  <c r="AJ130" i="140" s="1"/>
  <c r="AI78" i="140"/>
  <c r="AI130" i="140" s="1"/>
  <c r="AH78" i="140"/>
  <c r="AH130" i="140" s="1"/>
  <c r="AG78" i="140"/>
  <c r="AG130" i="140" s="1"/>
  <c r="AF78" i="140"/>
  <c r="AF130" i="140" s="1"/>
  <c r="AE78" i="140"/>
  <c r="AE130" i="140" s="1"/>
  <c r="AD78" i="140"/>
  <c r="AD130" i="140" s="1"/>
  <c r="AC78" i="140"/>
  <c r="AC130" i="140" s="1"/>
  <c r="AB78" i="140"/>
  <c r="AB130" i="140" s="1"/>
  <c r="AA78" i="140"/>
  <c r="AA130" i="140" s="1"/>
  <c r="Z78" i="140"/>
  <c r="Z130" i="140" s="1"/>
  <c r="Y78" i="140"/>
  <c r="Y130" i="140" s="1"/>
  <c r="X78" i="140"/>
  <c r="X130" i="140" s="1"/>
  <c r="W78" i="140"/>
  <c r="W130" i="140" s="1"/>
  <c r="V78" i="140"/>
  <c r="V130" i="140" s="1"/>
  <c r="U78" i="140"/>
  <c r="U130" i="140" s="1"/>
  <c r="T78" i="140"/>
  <c r="T130" i="140" s="1"/>
  <c r="S78" i="140"/>
  <c r="S130" i="140" s="1"/>
  <c r="R78" i="140"/>
  <c r="R130" i="140" s="1"/>
  <c r="Q78" i="140"/>
  <c r="Q130" i="140" s="1"/>
  <c r="P78" i="140"/>
  <c r="P130" i="140" s="1"/>
  <c r="O78" i="140"/>
  <c r="O130" i="140" s="1"/>
  <c r="N78" i="140"/>
  <c r="N130" i="140" s="1"/>
  <c r="M78" i="140"/>
  <c r="M130" i="140" s="1"/>
  <c r="L78" i="140"/>
  <c r="L130" i="140" s="1"/>
  <c r="K78" i="140"/>
  <c r="K130" i="140" s="1"/>
  <c r="J78" i="140"/>
  <c r="J130" i="140" s="1"/>
  <c r="I78" i="140"/>
  <c r="I130" i="140" s="1"/>
  <c r="H78" i="140"/>
  <c r="H130" i="140" s="1"/>
  <c r="G78" i="140"/>
  <c r="G130" i="140" s="1"/>
  <c r="F78" i="140"/>
  <c r="F130" i="140" s="1"/>
  <c r="J75" i="140"/>
  <c r="I75" i="140"/>
  <c r="H75" i="140"/>
  <c r="G75" i="140"/>
  <c r="A72" i="140"/>
  <c r="AT57" i="140"/>
  <c r="AS57" i="140"/>
  <c r="AR57" i="140"/>
  <c r="AQ57" i="140"/>
  <c r="AP57" i="140"/>
  <c r="AO57" i="140"/>
  <c r="AN57" i="140"/>
  <c r="AM57" i="140"/>
  <c r="AL57" i="140"/>
  <c r="AK57" i="140"/>
  <c r="AJ57" i="140"/>
  <c r="AI57" i="140"/>
  <c r="AH57" i="140"/>
  <c r="AG57" i="140"/>
  <c r="AF57" i="140"/>
  <c r="AE57" i="140"/>
  <c r="AD57" i="140"/>
  <c r="AC57" i="140"/>
  <c r="AB57" i="140"/>
  <c r="AA57" i="140"/>
  <c r="Z57" i="140"/>
  <c r="Y57" i="140"/>
  <c r="X57" i="140"/>
  <c r="W57" i="140"/>
  <c r="V57" i="140"/>
  <c r="U57" i="140"/>
  <c r="T57" i="140"/>
  <c r="S57" i="140"/>
  <c r="R57" i="140"/>
  <c r="Q57" i="140"/>
  <c r="P57" i="140"/>
  <c r="O57" i="140"/>
  <c r="N57" i="140"/>
  <c r="M57" i="140"/>
  <c r="L57" i="140"/>
  <c r="K57" i="140"/>
  <c r="J57" i="140"/>
  <c r="I57" i="140"/>
  <c r="H57" i="140"/>
  <c r="G57" i="140"/>
  <c r="F57" i="140"/>
  <c r="AT44" i="140"/>
  <c r="AS44" i="140"/>
  <c r="AR44" i="140"/>
  <c r="AQ44" i="140"/>
  <c r="AP44" i="140"/>
  <c r="AO44" i="140"/>
  <c r="AN44" i="140"/>
  <c r="AM44" i="140"/>
  <c r="AL44" i="140"/>
  <c r="AK44" i="140"/>
  <c r="AJ44" i="140"/>
  <c r="AI44" i="140"/>
  <c r="AH44" i="140"/>
  <c r="AG44" i="140"/>
  <c r="AF44" i="140"/>
  <c r="AE44" i="140"/>
  <c r="AD44" i="140"/>
  <c r="AC44" i="140"/>
  <c r="AB44" i="140"/>
  <c r="AA44" i="140"/>
  <c r="Z44" i="140"/>
  <c r="Y44" i="140"/>
  <c r="X44" i="140"/>
  <c r="W44" i="140"/>
  <c r="V44" i="140"/>
  <c r="U44" i="140"/>
  <c r="T44" i="140"/>
  <c r="S44" i="140"/>
  <c r="R44" i="140"/>
  <c r="Q44" i="140"/>
  <c r="P44" i="140"/>
  <c r="O44" i="140"/>
  <c r="N44" i="140"/>
  <c r="M44" i="140"/>
  <c r="L44" i="140"/>
  <c r="K44" i="140"/>
  <c r="J44" i="140"/>
  <c r="I44" i="140"/>
  <c r="H44" i="140"/>
  <c r="G44" i="140"/>
  <c r="F44" i="140"/>
  <c r="AT31" i="140"/>
  <c r="AS31" i="140"/>
  <c r="AR31" i="140"/>
  <c r="AQ31" i="140"/>
  <c r="AP31" i="140"/>
  <c r="AO31" i="140"/>
  <c r="AN31" i="140"/>
  <c r="AM31" i="140"/>
  <c r="AL31" i="140"/>
  <c r="AK31" i="140"/>
  <c r="AJ31" i="140"/>
  <c r="AI31" i="140"/>
  <c r="AH31" i="140"/>
  <c r="AG31" i="140"/>
  <c r="AF31" i="140"/>
  <c r="AE31" i="140"/>
  <c r="AD31" i="140"/>
  <c r="AC31" i="140"/>
  <c r="AB31" i="140"/>
  <c r="AA31" i="140"/>
  <c r="Z31" i="140"/>
  <c r="Y31" i="140"/>
  <c r="X31" i="140"/>
  <c r="W31" i="140"/>
  <c r="V31" i="140"/>
  <c r="U31" i="140"/>
  <c r="T31" i="140"/>
  <c r="S31" i="140"/>
  <c r="R31" i="140"/>
  <c r="Q31" i="140"/>
  <c r="P31" i="140"/>
  <c r="O31" i="140"/>
  <c r="N31" i="140"/>
  <c r="M31" i="140"/>
  <c r="L31" i="140"/>
  <c r="K31" i="140"/>
  <c r="J31" i="140"/>
  <c r="I31" i="140"/>
  <c r="H31" i="140"/>
  <c r="G31" i="140"/>
  <c r="F31" i="140"/>
  <c r="AT18" i="140"/>
  <c r="AT70" i="140" s="1"/>
  <c r="AS18" i="140"/>
  <c r="AS70" i="140" s="1"/>
  <c r="AR18" i="140"/>
  <c r="AR70" i="140" s="1"/>
  <c r="AQ18" i="140"/>
  <c r="AQ70" i="140" s="1"/>
  <c r="AP18" i="140"/>
  <c r="AP70" i="140" s="1"/>
  <c r="AO18" i="140"/>
  <c r="AO70" i="140" s="1"/>
  <c r="AN18" i="140"/>
  <c r="AN70" i="140" s="1"/>
  <c r="AM18" i="140"/>
  <c r="AM70" i="140" s="1"/>
  <c r="AL18" i="140"/>
  <c r="AL70" i="140" s="1"/>
  <c r="AK18" i="140"/>
  <c r="AK70" i="140" s="1"/>
  <c r="AJ18" i="140"/>
  <c r="AJ70" i="140" s="1"/>
  <c r="AI18" i="140"/>
  <c r="AI70" i="140" s="1"/>
  <c r="AH18" i="140"/>
  <c r="AH70" i="140" s="1"/>
  <c r="AG18" i="140"/>
  <c r="AG70" i="140" s="1"/>
  <c r="AF18" i="140"/>
  <c r="AF70" i="140" s="1"/>
  <c r="AE18" i="140"/>
  <c r="AE70" i="140" s="1"/>
  <c r="AD18" i="140"/>
  <c r="AD70" i="140" s="1"/>
  <c r="AC18" i="140"/>
  <c r="AC70" i="140" s="1"/>
  <c r="AB18" i="140"/>
  <c r="AB70" i="140" s="1"/>
  <c r="AA18" i="140"/>
  <c r="AA70" i="140" s="1"/>
  <c r="Z18" i="140"/>
  <c r="Z70" i="140" s="1"/>
  <c r="Y18" i="140"/>
  <c r="Y70" i="140" s="1"/>
  <c r="X18" i="140"/>
  <c r="X70" i="140" s="1"/>
  <c r="W18" i="140"/>
  <c r="W70" i="140" s="1"/>
  <c r="V18" i="140"/>
  <c r="V70" i="140" s="1"/>
  <c r="U18" i="140"/>
  <c r="U70" i="140" s="1"/>
  <c r="T18" i="140"/>
  <c r="T70" i="140" s="1"/>
  <c r="S18" i="140"/>
  <c r="S70" i="140" s="1"/>
  <c r="R18" i="140"/>
  <c r="R70" i="140" s="1"/>
  <c r="Q18" i="140"/>
  <c r="Q70" i="140" s="1"/>
  <c r="P18" i="140"/>
  <c r="P70" i="140" s="1"/>
  <c r="O18" i="140"/>
  <c r="O70" i="140" s="1"/>
  <c r="N18" i="140"/>
  <c r="N70" i="140" s="1"/>
  <c r="M18" i="140"/>
  <c r="M70" i="140" s="1"/>
  <c r="L18" i="140"/>
  <c r="L70" i="140" s="1"/>
  <c r="K18" i="140"/>
  <c r="K70" i="140" s="1"/>
  <c r="J18" i="140"/>
  <c r="J70" i="140" s="1"/>
  <c r="I18" i="140"/>
  <c r="I70" i="140" s="1"/>
  <c r="H18" i="140"/>
  <c r="H70" i="140" s="1"/>
  <c r="G18" i="140"/>
  <c r="G70" i="140" s="1"/>
  <c r="F18" i="140"/>
  <c r="F70" i="140" s="1"/>
  <c r="J15" i="140"/>
  <c r="I15" i="140"/>
  <c r="H15" i="140"/>
  <c r="G15" i="140"/>
  <c r="A12" i="140"/>
  <c r="AT177" i="139"/>
  <c r="AS177" i="139"/>
  <c r="AR177" i="139"/>
  <c r="AQ177" i="139"/>
  <c r="AP177" i="139"/>
  <c r="AO177" i="139"/>
  <c r="AN177" i="139"/>
  <c r="AM177" i="139"/>
  <c r="AL177" i="139"/>
  <c r="AK177" i="139"/>
  <c r="AJ177" i="139"/>
  <c r="AI177" i="139"/>
  <c r="AH177" i="139"/>
  <c r="AG177" i="139"/>
  <c r="AF177" i="139"/>
  <c r="AE177" i="139"/>
  <c r="AD177" i="139"/>
  <c r="AC177" i="139"/>
  <c r="AB177" i="139"/>
  <c r="AA177" i="139"/>
  <c r="Z177" i="139"/>
  <c r="Y177" i="139"/>
  <c r="X177" i="139"/>
  <c r="W177" i="139"/>
  <c r="V177" i="139"/>
  <c r="U177" i="139"/>
  <c r="T177" i="139"/>
  <c r="S177" i="139"/>
  <c r="R177" i="139"/>
  <c r="Q177" i="139"/>
  <c r="P177" i="139"/>
  <c r="O177" i="139"/>
  <c r="N177" i="139"/>
  <c r="M177" i="139"/>
  <c r="L177" i="139"/>
  <c r="K177" i="139"/>
  <c r="J177" i="139"/>
  <c r="I177" i="139"/>
  <c r="H177" i="139"/>
  <c r="G177" i="139"/>
  <c r="F177" i="139"/>
  <c r="AT164" i="139"/>
  <c r="AS164" i="139"/>
  <c r="AR164" i="139"/>
  <c r="AQ164" i="139"/>
  <c r="AP164" i="139"/>
  <c r="AO164" i="139"/>
  <c r="AN164" i="139"/>
  <c r="AM164" i="139"/>
  <c r="AL164" i="139"/>
  <c r="AK164" i="139"/>
  <c r="AJ164" i="139"/>
  <c r="AI164" i="139"/>
  <c r="AH164" i="139"/>
  <c r="AG164" i="139"/>
  <c r="AF164" i="139"/>
  <c r="AE164" i="139"/>
  <c r="AD164" i="139"/>
  <c r="AC164" i="139"/>
  <c r="AB164" i="139"/>
  <c r="AA164" i="139"/>
  <c r="Z164" i="139"/>
  <c r="Y164" i="139"/>
  <c r="X164" i="139"/>
  <c r="W164" i="139"/>
  <c r="V164" i="139"/>
  <c r="U164" i="139"/>
  <c r="T164" i="139"/>
  <c r="S164" i="139"/>
  <c r="R164" i="139"/>
  <c r="Q164" i="139"/>
  <c r="P164" i="139"/>
  <c r="O164" i="139"/>
  <c r="N164" i="139"/>
  <c r="M164" i="139"/>
  <c r="L164" i="139"/>
  <c r="K164" i="139"/>
  <c r="J164" i="139"/>
  <c r="I164" i="139"/>
  <c r="H164" i="139"/>
  <c r="G164" i="139"/>
  <c r="F164" i="139"/>
  <c r="AT151" i="139"/>
  <c r="AS151" i="139"/>
  <c r="AR151" i="139"/>
  <c r="AQ151" i="139"/>
  <c r="AP151" i="139"/>
  <c r="AO151" i="139"/>
  <c r="AN151" i="139"/>
  <c r="AM151" i="139"/>
  <c r="AL151" i="139"/>
  <c r="AK151" i="139"/>
  <c r="AJ151" i="139"/>
  <c r="AI151" i="139"/>
  <c r="AH151" i="139"/>
  <c r="AG151" i="139"/>
  <c r="AF151" i="139"/>
  <c r="AE151" i="139"/>
  <c r="AD151" i="139"/>
  <c r="AC151" i="139"/>
  <c r="AB151" i="139"/>
  <c r="AA151" i="139"/>
  <c r="Z151" i="139"/>
  <c r="Y151" i="139"/>
  <c r="X151" i="139"/>
  <c r="W151" i="139"/>
  <c r="V151" i="139"/>
  <c r="U151" i="139"/>
  <c r="T151" i="139"/>
  <c r="S151" i="139"/>
  <c r="R151" i="139"/>
  <c r="Q151" i="139"/>
  <c r="P151" i="139"/>
  <c r="O151" i="139"/>
  <c r="N151" i="139"/>
  <c r="M151" i="139"/>
  <c r="L151" i="139"/>
  <c r="K151" i="139"/>
  <c r="J151" i="139"/>
  <c r="I151" i="139"/>
  <c r="H151" i="139"/>
  <c r="G151" i="139"/>
  <c r="F151" i="139"/>
  <c r="AT138" i="139"/>
  <c r="AT190" i="139" s="1"/>
  <c r="AS138" i="139"/>
  <c r="AS190" i="139" s="1"/>
  <c r="AR138" i="139"/>
  <c r="AR190" i="139" s="1"/>
  <c r="AQ138" i="139"/>
  <c r="AQ190" i="139" s="1"/>
  <c r="AP138" i="139"/>
  <c r="AP190" i="139" s="1"/>
  <c r="AO138" i="139"/>
  <c r="AO190" i="139" s="1"/>
  <c r="AN138" i="139"/>
  <c r="AN190" i="139" s="1"/>
  <c r="AM138" i="139"/>
  <c r="AM190" i="139" s="1"/>
  <c r="AL138" i="139"/>
  <c r="AL190" i="139" s="1"/>
  <c r="AK138" i="139"/>
  <c r="AK190" i="139" s="1"/>
  <c r="AJ138" i="139"/>
  <c r="AJ190" i="139" s="1"/>
  <c r="AI138" i="139"/>
  <c r="AI190" i="139" s="1"/>
  <c r="AH138" i="139"/>
  <c r="AH190" i="139" s="1"/>
  <c r="AG138" i="139"/>
  <c r="AG190" i="139" s="1"/>
  <c r="AF138" i="139"/>
  <c r="AF190" i="139" s="1"/>
  <c r="AE138" i="139"/>
  <c r="AE190" i="139" s="1"/>
  <c r="AD138" i="139"/>
  <c r="AD190" i="139" s="1"/>
  <c r="AC138" i="139"/>
  <c r="AC190" i="139" s="1"/>
  <c r="AB138" i="139"/>
  <c r="AB190" i="139" s="1"/>
  <c r="AA138" i="139"/>
  <c r="AA190" i="139" s="1"/>
  <c r="Z138" i="139"/>
  <c r="Z190" i="139" s="1"/>
  <c r="Y138" i="139"/>
  <c r="Y190" i="139" s="1"/>
  <c r="X138" i="139"/>
  <c r="X190" i="139" s="1"/>
  <c r="W138" i="139"/>
  <c r="W190" i="139" s="1"/>
  <c r="V138" i="139"/>
  <c r="V190" i="139" s="1"/>
  <c r="U138" i="139"/>
  <c r="U190" i="139" s="1"/>
  <c r="T138" i="139"/>
  <c r="T190" i="139" s="1"/>
  <c r="S138" i="139"/>
  <c r="S190" i="139" s="1"/>
  <c r="R138" i="139"/>
  <c r="R190" i="139" s="1"/>
  <c r="Q138" i="139"/>
  <c r="Q190" i="139" s="1"/>
  <c r="P138" i="139"/>
  <c r="P190" i="139" s="1"/>
  <c r="O138" i="139"/>
  <c r="O190" i="139" s="1"/>
  <c r="N138" i="139"/>
  <c r="N190" i="139" s="1"/>
  <c r="M138" i="139"/>
  <c r="M190" i="139" s="1"/>
  <c r="L138" i="139"/>
  <c r="L190" i="139" s="1"/>
  <c r="K138" i="139"/>
  <c r="K190" i="139" s="1"/>
  <c r="J138" i="139"/>
  <c r="J190" i="139" s="1"/>
  <c r="I138" i="139"/>
  <c r="I190" i="139" s="1"/>
  <c r="H138" i="139"/>
  <c r="H190" i="139" s="1"/>
  <c r="G138" i="139"/>
  <c r="G190" i="139" s="1"/>
  <c r="F138" i="139"/>
  <c r="F190" i="139" s="1"/>
  <c r="J135" i="139"/>
  <c r="I135" i="139"/>
  <c r="H135" i="139"/>
  <c r="G135" i="139"/>
  <c r="A132" i="139"/>
  <c r="AT117" i="139"/>
  <c r="AS117" i="139"/>
  <c r="AR117" i="139"/>
  <c r="AQ117" i="139"/>
  <c r="AP117" i="139"/>
  <c r="AO117" i="139"/>
  <c r="AN117" i="139"/>
  <c r="AM117" i="139"/>
  <c r="AL117" i="139"/>
  <c r="AK117" i="139"/>
  <c r="AJ117" i="139"/>
  <c r="AI117" i="139"/>
  <c r="AH117" i="139"/>
  <c r="AG117" i="139"/>
  <c r="AF117" i="139"/>
  <c r="AE117" i="139"/>
  <c r="AD117" i="139"/>
  <c r="AC117" i="139"/>
  <c r="AB117" i="139"/>
  <c r="AA117" i="139"/>
  <c r="Z117" i="139"/>
  <c r="Y117" i="139"/>
  <c r="X117" i="139"/>
  <c r="W117" i="139"/>
  <c r="V117" i="139"/>
  <c r="U117" i="139"/>
  <c r="T117" i="139"/>
  <c r="S117" i="139"/>
  <c r="R117" i="139"/>
  <c r="Q117" i="139"/>
  <c r="P117" i="139"/>
  <c r="O117" i="139"/>
  <c r="N117" i="139"/>
  <c r="M117" i="139"/>
  <c r="L117" i="139"/>
  <c r="K117" i="139"/>
  <c r="J117" i="139"/>
  <c r="I117" i="139"/>
  <c r="H117" i="139"/>
  <c r="G117" i="139"/>
  <c r="F117" i="139"/>
  <c r="AT104" i="139"/>
  <c r="AS104" i="139"/>
  <c r="AR104" i="139"/>
  <c r="AQ104" i="139"/>
  <c r="AP104" i="139"/>
  <c r="AO104" i="139"/>
  <c r="AN104" i="139"/>
  <c r="AM104" i="139"/>
  <c r="AL104" i="139"/>
  <c r="AK104" i="139"/>
  <c r="AJ104" i="139"/>
  <c r="AI104" i="139"/>
  <c r="AH104" i="139"/>
  <c r="AG104" i="139"/>
  <c r="AF104" i="139"/>
  <c r="AE104" i="139"/>
  <c r="AD104" i="139"/>
  <c r="AC104" i="139"/>
  <c r="AB104" i="139"/>
  <c r="AA104" i="139"/>
  <c r="Z104" i="139"/>
  <c r="Y104" i="139"/>
  <c r="X104" i="139"/>
  <c r="W104" i="139"/>
  <c r="V104" i="139"/>
  <c r="U104" i="139"/>
  <c r="T104" i="139"/>
  <c r="S104" i="139"/>
  <c r="R104" i="139"/>
  <c r="Q104" i="139"/>
  <c r="P104" i="139"/>
  <c r="O104" i="139"/>
  <c r="N104" i="139"/>
  <c r="M104" i="139"/>
  <c r="L104" i="139"/>
  <c r="K104" i="139"/>
  <c r="J104" i="139"/>
  <c r="I104" i="139"/>
  <c r="H104" i="139"/>
  <c r="G104" i="139"/>
  <c r="F104" i="139"/>
  <c r="AT91" i="139"/>
  <c r="AS91" i="139"/>
  <c r="AR91" i="139"/>
  <c r="AQ91" i="139"/>
  <c r="AP91" i="139"/>
  <c r="AO91" i="139"/>
  <c r="AN91" i="139"/>
  <c r="AM91" i="139"/>
  <c r="AL91" i="139"/>
  <c r="AK91" i="139"/>
  <c r="AJ91" i="139"/>
  <c r="AI91" i="139"/>
  <c r="AH91" i="139"/>
  <c r="AG91" i="139"/>
  <c r="AF91" i="139"/>
  <c r="AE91" i="139"/>
  <c r="AD91" i="139"/>
  <c r="AC91" i="139"/>
  <c r="AB91" i="139"/>
  <c r="AA91" i="139"/>
  <c r="Z91" i="139"/>
  <c r="Y91" i="139"/>
  <c r="X91" i="139"/>
  <c r="W91" i="139"/>
  <c r="V91" i="139"/>
  <c r="U91" i="139"/>
  <c r="T91" i="139"/>
  <c r="S91" i="139"/>
  <c r="R91" i="139"/>
  <c r="Q91" i="139"/>
  <c r="P91" i="139"/>
  <c r="O91" i="139"/>
  <c r="N91" i="139"/>
  <c r="M91" i="139"/>
  <c r="L91" i="139"/>
  <c r="K91" i="139"/>
  <c r="J91" i="139"/>
  <c r="I91" i="139"/>
  <c r="H91" i="139"/>
  <c r="G91" i="139"/>
  <c r="F91" i="139"/>
  <c r="AT78" i="139"/>
  <c r="AT130" i="139" s="1"/>
  <c r="AS78" i="139"/>
  <c r="AS130" i="139" s="1"/>
  <c r="AR78" i="139"/>
  <c r="AR130" i="139" s="1"/>
  <c r="AQ78" i="139"/>
  <c r="AQ130" i="139" s="1"/>
  <c r="AP78" i="139"/>
  <c r="AP130" i="139" s="1"/>
  <c r="AO78" i="139"/>
  <c r="AO130" i="139" s="1"/>
  <c r="AN78" i="139"/>
  <c r="AN130" i="139" s="1"/>
  <c r="AM78" i="139"/>
  <c r="AM130" i="139" s="1"/>
  <c r="AL78" i="139"/>
  <c r="AL130" i="139" s="1"/>
  <c r="AK78" i="139"/>
  <c r="AK130" i="139" s="1"/>
  <c r="AJ78" i="139"/>
  <c r="AJ130" i="139" s="1"/>
  <c r="AI78" i="139"/>
  <c r="AI130" i="139" s="1"/>
  <c r="AH78" i="139"/>
  <c r="AH130" i="139" s="1"/>
  <c r="AG78" i="139"/>
  <c r="AG130" i="139" s="1"/>
  <c r="AF78" i="139"/>
  <c r="AF130" i="139" s="1"/>
  <c r="AE78" i="139"/>
  <c r="AE130" i="139" s="1"/>
  <c r="AD78" i="139"/>
  <c r="AD130" i="139" s="1"/>
  <c r="AC78" i="139"/>
  <c r="AC130" i="139" s="1"/>
  <c r="AB78" i="139"/>
  <c r="AB130" i="139" s="1"/>
  <c r="AA78" i="139"/>
  <c r="AA130" i="139" s="1"/>
  <c r="Z78" i="139"/>
  <c r="Z130" i="139" s="1"/>
  <c r="Y78" i="139"/>
  <c r="Y130" i="139" s="1"/>
  <c r="X78" i="139"/>
  <c r="X130" i="139" s="1"/>
  <c r="W78" i="139"/>
  <c r="W130" i="139" s="1"/>
  <c r="V78" i="139"/>
  <c r="V130" i="139" s="1"/>
  <c r="U78" i="139"/>
  <c r="U130" i="139" s="1"/>
  <c r="T78" i="139"/>
  <c r="T130" i="139" s="1"/>
  <c r="S78" i="139"/>
  <c r="S130" i="139" s="1"/>
  <c r="R78" i="139"/>
  <c r="R130" i="139" s="1"/>
  <c r="Q78" i="139"/>
  <c r="Q130" i="139" s="1"/>
  <c r="P78" i="139"/>
  <c r="P130" i="139" s="1"/>
  <c r="O78" i="139"/>
  <c r="O130" i="139" s="1"/>
  <c r="N78" i="139"/>
  <c r="N130" i="139" s="1"/>
  <c r="M78" i="139"/>
  <c r="M130" i="139" s="1"/>
  <c r="L78" i="139"/>
  <c r="L130" i="139" s="1"/>
  <c r="K78" i="139"/>
  <c r="K130" i="139" s="1"/>
  <c r="J78" i="139"/>
  <c r="J130" i="139" s="1"/>
  <c r="I78" i="139"/>
  <c r="I130" i="139" s="1"/>
  <c r="H78" i="139"/>
  <c r="H130" i="139" s="1"/>
  <c r="G78" i="139"/>
  <c r="G130" i="139" s="1"/>
  <c r="F78" i="139"/>
  <c r="F130" i="139" s="1"/>
  <c r="J75" i="139"/>
  <c r="I75" i="139"/>
  <c r="H75" i="139"/>
  <c r="G75" i="139"/>
  <c r="A72" i="139"/>
  <c r="AT57" i="139"/>
  <c r="AS57" i="139"/>
  <c r="AR57" i="139"/>
  <c r="AQ57" i="139"/>
  <c r="AP57" i="139"/>
  <c r="AO57" i="139"/>
  <c r="AN57" i="139"/>
  <c r="AM57" i="139"/>
  <c r="AL57" i="139"/>
  <c r="AK57" i="139"/>
  <c r="AJ57" i="139"/>
  <c r="AI57" i="139"/>
  <c r="AH57" i="139"/>
  <c r="AG57" i="139"/>
  <c r="AF57" i="139"/>
  <c r="AE57" i="139"/>
  <c r="AD57" i="139"/>
  <c r="AC57" i="139"/>
  <c r="AB57" i="139"/>
  <c r="AA57" i="139"/>
  <c r="Z57" i="139"/>
  <c r="Y57" i="139"/>
  <c r="X57" i="139"/>
  <c r="W57" i="139"/>
  <c r="V57" i="139"/>
  <c r="U57" i="139"/>
  <c r="T57" i="139"/>
  <c r="S57" i="139"/>
  <c r="R57" i="139"/>
  <c r="Q57" i="139"/>
  <c r="P57" i="139"/>
  <c r="O57" i="139"/>
  <c r="N57" i="139"/>
  <c r="M57" i="139"/>
  <c r="L57" i="139"/>
  <c r="K57" i="139"/>
  <c r="J57" i="139"/>
  <c r="I57" i="139"/>
  <c r="H57" i="139"/>
  <c r="G57" i="139"/>
  <c r="F57" i="139"/>
  <c r="AT44" i="139"/>
  <c r="AS44" i="139"/>
  <c r="AR44" i="139"/>
  <c r="AQ44" i="139"/>
  <c r="AP44" i="139"/>
  <c r="AO44" i="139"/>
  <c r="AN44" i="139"/>
  <c r="AM44" i="139"/>
  <c r="AL44" i="139"/>
  <c r="AK44" i="139"/>
  <c r="AJ44" i="139"/>
  <c r="AI44" i="139"/>
  <c r="AH44" i="139"/>
  <c r="AG44" i="139"/>
  <c r="AF44" i="139"/>
  <c r="AE44" i="139"/>
  <c r="AD44" i="139"/>
  <c r="AC44" i="139"/>
  <c r="AB44" i="139"/>
  <c r="AA44" i="139"/>
  <c r="Z44" i="139"/>
  <c r="Y44" i="139"/>
  <c r="X44" i="139"/>
  <c r="W44" i="139"/>
  <c r="V44" i="139"/>
  <c r="U44" i="139"/>
  <c r="T44" i="139"/>
  <c r="S44" i="139"/>
  <c r="R44" i="139"/>
  <c r="Q44" i="139"/>
  <c r="P44" i="139"/>
  <c r="O44" i="139"/>
  <c r="N44" i="139"/>
  <c r="M44" i="139"/>
  <c r="L44" i="139"/>
  <c r="K44" i="139"/>
  <c r="J44" i="139"/>
  <c r="I44" i="139"/>
  <c r="H44" i="139"/>
  <c r="G44" i="139"/>
  <c r="F44" i="139"/>
  <c r="AT31" i="139"/>
  <c r="AS31" i="139"/>
  <c r="AR31" i="139"/>
  <c r="AQ31" i="139"/>
  <c r="AP31" i="139"/>
  <c r="AO31" i="139"/>
  <c r="AN31" i="139"/>
  <c r="AM31" i="139"/>
  <c r="AL31" i="139"/>
  <c r="AK31" i="139"/>
  <c r="AJ31" i="139"/>
  <c r="AI31" i="139"/>
  <c r="AH31" i="139"/>
  <c r="AG31" i="139"/>
  <c r="AF31" i="139"/>
  <c r="AE31" i="139"/>
  <c r="AD31" i="139"/>
  <c r="AC31" i="139"/>
  <c r="AB31" i="139"/>
  <c r="AA31" i="139"/>
  <c r="Z31" i="139"/>
  <c r="Y31" i="139"/>
  <c r="X31" i="139"/>
  <c r="W31" i="139"/>
  <c r="V31" i="139"/>
  <c r="U31" i="139"/>
  <c r="T31" i="139"/>
  <c r="S31" i="139"/>
  <c r="R31" i="139"/>
  <c r="Q31" i="139"/>
  <c r="P31" i="139"/>
  <c r="O31" i="139"/>
  <c r="N31" i="139"/>
  <c r="M31" i="139"/>
  <c r="L31" i="139"/>
  <c r="K31" i="139"/>
  <c r="J31" i="139"/>
  <c r="I31" i="139"/>
  <c r="H31" i="139"/>
  <c r="G31" i="139"/>
  <c r="F31" i="139"/>
  <c r="AT18" i="139"/>
  <c r="AT70" i="139" s="1"/>
  <c r="AS18" i="139"/>
  <c r="AS70" i="139" s="1"/>
  <c r="AR18" i="139"/>
  <c r="AR70" i="139" s="1"/>
  <c r="AQ18" i="139"/>
  <c r="AQ70" i="139" s="1"/>
  <c r="AP18" i="139"/>
  <c r="AP70" i="139" s="1"/>
  <c r="AO18" i="139"/>
  <c r="AO70" i="139" s="1"/>
  <c r="AN18" i="139"/>
  <c r="AN70" i="139" s="1"/>
  <c r="AM18" i="139"/>
  <c r="AM70" i="139" s="1"/>
  <c r="AL18" i="139"/>
  <c r="AL70" i="139" s="1"/>
  <c r="AK18" i="139"/>
  <c r="AK70" i="139" s="1"/>
  <c r="AJ18" i="139"/>
  <c r="AJ70" i="139" s="1"/>
  <c r="AI18" i="139"/>
  <c r="AI70" i="139" s="1"/>
  <c r="AH18" i="139"/>
  <c r="AH70" i="139" s="1"/>
  <c r="AG18" i="139"/>
  <c r="AG70" i="139" s="1"/>
  <c r="AF18" i="139"/>
  <c r="AF70" i="139" s="1"/>
  <c r="AE18" i="139"/>
  <c r="AE70" i="139" s="1"/>
  <c r="AD18" i="139"/>
  <c r="AD70" i="139" s="1"/>
  <c r="AC18" i="139"/>
  <c r="AC70" i="139" s="1"/>
  <c r="AB18" i="139"/>
  <c r="AB70" i="139" s="1"/>
  <c r="AA18" i="139"/>
  <c r="AA70" i="139" s="1"/>
  <c r="Z18" i="139"/>
  <c r="Z70" i="139" s="1"/>
  <c r="Y18" i="139"/>
  <c r="Y70" i="139" s="1"/>
  <c r="X18" i="139"/>
  <c r="X70" i="139" s="1"/>
  <c r="W18" i="139"/>
  <c r="W70" i="139" s="1"/>
  <c r="V18" i="139"/>
  <c r="V70" i="139" s="1"/>
  <c r="U18" i="139"/>
  <c r="U70" i="139" s="1"/>
  <c r="T18" i="139"/>
  <c r="T70" i="139" s="1"/>
  <c r="S18" i="139"/>
  <c r="S70" i="139" s="1"/>
  <c r="R18" i="139"/>
  <c r="R70" i="139" s="1"/>
  <c r="Q18" i="139"/>
  <c r="Q70" i="139" s="1"/>
  <c r="P18" i="139"/>
  <c r="P70" i="139" s="1"/>
  <c r="O18" i="139"/>
  <c r="O70" i="139" s="1"/>
  <c r="N18" i="139"/>
  <c r="N70" i="139" s="1"/>
  <c r="M18" i="139"/>
  <c r="M70" i="139" s="1"/>
  <c r="L18" i="139"/>
  <c r="L70" i="139" s="1"/>
  <c r="K18" i="139"/>
  <c r="K70" i="139" s="1"/>
  <c r="J18" i="139"/>
  <c r="J70" i="139" s="1"/>
  <c r="I18" i="139"/>
  <c r="I70" i="139" s="1"/>
  <c r="H18" i="139"/>
  <c r="H70" i="139" s="1"/>
  <c r="G18" i="139"/>
  <c r="G70" i="139" s="1"/>
  <c r="F18" i="139"/>
  <c r="F70" i="139" s="1"/>
  <c r="J15" i="139"/>
  <c r="I15" i="139"/>
  <c r="H15" i="139"/>
  <c r="G15" i="139"/>
  <c r="A12" i="139"/>
  <c r="J135" i="133"/>
  <c r="I135" i="133"/>
  <c r="H135" i="133"/>
  <c r="G135" i="133"/>
  <c r="J75" i="133"/>
  <c r="I75" i="133"/>
  <c r="H75" i="133"/>
  <c r="G75" i="133"/>
  <c r="J15" i="133"/>
  <c r="I15" i="133"/>
  <c r="H15" i="133"/>
  <c r="G15" i="133"/>
  <c r="A132" i="133"/>
  <c r="A72" i="133"/>
  <c r="A12" i="133"/>
  <c r="F12" i="135"/>
  <c r="I11" i="83"/>
  <c r="E11" i="83"/>
  <c r="F11" i="116"/>
  <c r="F11" i="132"/>
  <c r="F11" i="115"/>
  <c r="D46" i="138" l="1"/>
  <c r="D47" i="138" s="1"/>
  <c r="D49" i="138" s="1"/>
  <c r="I36" i="138"/>
  <c r="U36" i="138" s="1"/>
  <c r="AG36" i="138" s="1"/>
  <c r="L23" i="138"/>
  <c r="X23" i="138" s="1"/>
  <c r="AJ23" i="138" s="1"/>
  <c r="F36" i="138"/>
  <c r="J36" i="138"/>
  <c r="V36" i="138" s="1"/>
  <c r="AH36" i="138" s="1"/>
  <c r="C7" i="125"/>
  <c r="F7" i="141"/>
  <c r="F7" i="140"/>
  <c r="F7" i="139"/>
  <c r="F7" i="133"/>
  <c r="J48" i="135"/>
  <c r="I48" i="135"/>
  <c r="J40" i="135"/>
  <c r="I40" i="135"/>
  <c r="J32" i="135"/>
  <c r="I32" i="135"/>
  <c r="J24" i="135"/>
  <c r="I24" i="135"/>
  <c r="J16" i="135"/>
  <c r="H48" i="135"/>
  <c r="H40" i="135"/>
  <c r="H32" i="135"/>
  <c r="H24" i="135"/>
  <c r="I16" i="135"/>
  <c r="H16" i="135"/>
  <c r="F8" i="135"/>
  <c r="E7" i="83"/>
  <c r="F7" i="116"/>
  <c r="F7" i="115"/>
  <c r="B54" i="136"/>
  <c r="B33" i="136"/>
  <c r="B12" i="136"/>
  <c r="F7" i="132"/>
  <c r="C44" i="125"/>
  <c r="D42" i="125"/>
  <c r="D40" i="125" s="1"/>
  <c r="C42" i="125"/>
  <c r="D41" i="125"/>
  <c r="C41" i="125"/>
  <c r="D38" i="125"/>
  <c r="C38" i="125"/>
  <c r="D37" i="125"/>
  <c r="C37" i="125"/>
  <c r="C36" i="125" s="1"/>
  <c r="N36" i="125"/>
  <c r="M36" i="125"/>
  <c r="L36" i="125"/>
  <c r="K36" i="125"/>
  <c r="J36" i="125"/>
  <c r="I36" i="125"/>
  <c r="H36" i="125"/>
  <c r="G36" i="125"/>
  <c r="F36" i="125"/>
  <c r="D36" i="125"/>
  <c r="N40" i="125"/>
  <c r="M40" i="125"/>
  <c r="L40" i="125"/>
  <c r="K40" i="125"/>
  <c r="J40" i="125"/>
  <c r="I40" i="125"/>
  <c r="H40" i="125"/>
  <c r="G40" i="125"/>
  <c r="F40" i="125"/>
  <c r="E46" i="138" l="1"/>
  <c r="E47" i="138" s="1"/>
  <c r="I46" i="138"/>
  <c r="I47" i="138" s="1"/>
  <c r="I49" i="138" s="1"/>
  <c r="U49" i="138" s="1"/>
  <c r="AG49" i="138" s="1"/>
  <c r="M23" i="138"/>
  <c r="Y23" i="138" s="1"/>
  <c r="AK23" i="138" s="1"/>
  <c r="G36" i="138"/>
  <c r="H36" i="138"/>
  <c r="K36" i="138"/>
  <c r="W36" i="138" s="1"/>
  <c r="AI36" i="138" s="1"/>
  <c r="C40" i="125"/>
  <c r="D20" i="101"/>
  <c r="F20" i="101"/>
  <c r="I20" i="101"/>
  <c r="K20" i="101"/>
  <c r="K32" i="101"/>
  <c r="I32" i="101"/>
  <c r="F32" i="101"/>
  <c r="D32" i="101"/>
  <c r="AR68" i="136"/>
  <c r="AQ68" i="136"/>
  <c r="AP68" i="136"/>
  <c r="AO68" i="136"/>
  <c r="AN68" i="136"/>
  <c r="AM68" i="136"/>
  <c r="AL68" i="136"/>
  <c r="AK68" i="136"/>
  <c r="AJ68" i="136"/>
  <c r="AI68" i="136"/>
  <c r="AH68" i="136"/>
  <c r="AG68" i="136"/>
  <c r="AF68" i="136"/>
  <c r="AE68" i="136"/>
  <c r="AD68" i="136"/>
  <c r="AC68" i="136"/>
  <c r="AB68" i="136"/>
  <c r="AA68" i="136"/>
  <c r="Z68" i="136"/>
  <c r="Y68" i="136"/>
  <c r="X68" i="136"/>
  <c r="W68" i="136"/>
  <c r="V68" i="136"/>
  <c r="U68" i="136"/>
  <c r="T68" i="136"/>
  <c r="S68" i="136"/>
  <c r="R68" i="136"/>
  <c r="Q68" i="136"/>
  <c r="P68" i="136"/>
  <c r="O68" i="136"/>
  <c r="N68" i="136"/>
  <c r="M68" i="136"/>
  <c r="L68" i="136"/>
  <c r="K68" i="136"/>
  <c r="J68" i="136"/>
  <c r="I68" i="136"/>
  <c r="H68" i="136"/>
  <c r="G68" i="136"/>
  <c r="F68" i="136"/>
  <c r="E68" i="136"/>
  <c r="D68" i="136"/>
  <c r="AR60" i="136"/>
  <c r="AQ60" i="136"/>
  <c r="AP60" i="136"/>
  <c r="AO60" i="136"/>
  <c r="AN60" i="136"/>
  <c r="AM60" i="136"/>
  <c r="AL60" i="136"/>
  <c r="AK60" i="136"/>
  <c r="AJ60" i="136"/>
  <c r="AI60" i="136"/>
  <c r="AH60" i="136"/>
  <c r="AG60" i="136"/>
  <c r="AF60" i="136"/>
  <c r="AE60" i="136"/>
  <c r="AD60" i="136"/>
  <c r="AC60" i="136"/>
  <c r="AB60" i="136"/>
  <c r="AA60" i="136"/>
  <c r="Z60" i="136"/>
  <c r="Y60" i="136"/>
  <c r="X60" i="136"/>
  <c r="W60" i="136"/>
  <c r="V60" i="136"/>
  <c r="U60" i="136"/>
  <c r="T60" i="136"/>
  <c r="S60" i="136"/>
  <c r="R60" i="136"/>
  <c r="Q60" i="136"/>
  <c r="P60" i="136"/>
  <c r="O60" i="136"/>
  <c r="N60" i="136"/>
  <c r="M60" i="136"/>
  <c r="L60" i="136"/>
  <c r="K60" i="136"/>
  <c r="J60" i="136"/>
  <c r="I60" i="136"/>
  <c r="H60" i="136"/>
  <c r="G60" i="136"/>
  <c r="F60" i="136"/>
  <c r="E60" i="136"/>
  <c r="D60" i="136"/>
  <c r="AR47" i="136"/>
  <c r="AQ47" i="136"/>
  <c r="AP47" i="136"/>
  <c r="AO47" i="136"/>
  <c r="AN47" i="136"/>
  <c r="AM47" i="136"/>
  <c r="AL47" i="136"/>
  <c r="AK47" i="136"/>
  <c r="AJ47" i="136"/>
  <c r="AI47" i="136"/>
  <c r="AH47" i="136"/>
  <c r="AG47" i="136"/>
  <c r="AF47" i="136"/>
  <c r="AE47" i="136"/>
  <c r="AD47" i="136"/>
  <c r="AC47" i="136"/>
  <c r="AB47" i="136"/>
  <c r="AA47" i="136"/>
  <c r="Z47" i="136"/>
  <c r="Y47" i="136"/>
  <c r="X47" i="136"/>
  <c r="W47" i="136"/>
  <c r="V47" i="136"/>
  <c r="U47" i="136"/>
  <c r="T47" i="136"/>
  <c r="S47" i="136"/>
  <c r="R47" i="136"/>
  <c r="Q47" i="136"/>
  <c r="P47" i="136"/>
  <c r="O47" i="136"/>
  <c r="N47" i="136"/>
  <c r="M47" i="136"/>
  <c r="L47" i="136"/>
  <c r="K47" i="136"/>
  <c r="J47" i="136"/>
  <c r="I47" i="136"/>
  <c r="H47" i="136"/>
  <c r="G47" i="136"/>
  <c r="F47" i="136"/>
  <c r="E47" i="136"/>
  <c r="D47" i="136"/>
  <c r="AR39" i="136"/>
  <c r="AQ39" i="136"/>
  <c r="AP39" i="136"/>
  <c r="AO39" i="136"/>
  <c r="AN39" i="136"/>
  <c r="AM39" i="136"/>
  <c r="AL39" i="136"/>
  <c r="AK39" i="136"/>
  <c r="AJ39" i="136"/>
  <c r="AI39" i="136"/>
  <c r="AH39" i="136"/>
  <c r="AG39" i="136"/>
  <c r="AF39" i="136"/>
  <c r="AE39" i="136"/>
  <c r="AD39" i="136"/>
  <c r="AC39" i="136"/>
  <c r="AB39" i="136"/>
  <c r="AA39" i="136"/>
  <c r="Z39" i="136"/>
  <c r="Y39" i="136"/>
  <c r="X39" i="136"/>
  <c r="W39" i="136"/>
  <c r="V39" i="136"/>
  <c r="U39" i="136"/>
  <c r="T39" i="136"/>
  <c r="S39" i="136"/>
  <c r="R39" i="136"/>
  <c r="Q39" i="136"/>
  <c r="P39" i="136"/>
  <c r="O39" i="136"/>
  <c r="N39" i="136"/>
  <c r="M39" i="136"/>
  <c r="L39" i="136"/>
  <c r="K39" i="136"/>
  <c r="J39" i="136"/>
  <c r="I39" i="136"/>
  <c r="H39" i="136"/>
  <c r="G39" i="136"/>
  <c r="F39" i="136"/>
  <c r="E39" i="136"/>
  <c r="D39" i="136"/>
  <c r="J46" i="138" l="1"/>
  <c r="J47" i="138" s="1"/>
  <c r="J49" i="138" s="1"/>
  <c r="V49" i="138" s="1"/>
  <c r="AH49" i="138" s="1"/>
  <c r="E49" i="138"/>
  <c r="F46" i="138"/>
  <c r="F47" i="138" s="1"/>
  <c r="N23" i="138"/>
  <c r="Z23" i="138" s="1"/>
  <c r="AL23" i="138" s="1"/>
  <c r="L36" i="138"/>
  <c r="K46" i="138" l="1"/>
  <c r="K47" i="138" s="1"/>
  <c r="K49" i="138" s="1"/>
  <c r="W49" i="138" s="1"/>
  <c r="AI49" i="138" s="1"/>
  <c r="F49" i="138"/>
  <c r="G46" i="138"/>
  <c r="G47" i="138" s="1"/>
  <c r="O23" i="138"/>
  <c r="AA23" i="138" s="1"/>
  <c r="AM23" i="138" s="1"/>
  <c r="X36" i="138"/>
  <c r="AJ36" i="138" s="1"/>
  <c r="M36" i="138"/>
  <c r="R17" i="115"/>
  <c r="S17" i="115"/>
  <c r="L46" i="138" l="1"/>
  <c r="L47" i="138" s="1"/>
  <c r="L49" i="138" s="1"/>
  <c r="X49" i="138" s="1"/>
  <c r="AJ49" i="138" s="1"/>
  <c r="G49" i="138"/>
  <c r="H46" i="138"/>
  <c r="H47" i="138" s="1"/>
  <c r="H49" i="138" s="1"/>
  <c r="P23" i="138"/>
  <c r="AB23" i="138" s="1"/>
  <c r="AN23" i="138" s="1"/>
  <c r="Y36" i="138"/>
  <c r="AK36" i="138" s="1"/>
  <c r="N36" i="138"/>
  <c r="M46" i="138" l="1"/>
  <c r="M47" i="138" s="1"/>
  <c r="N46" i="138" s="1"/>
  <c r="N47" i="138" s="1"/>
  <c r="N49" i="138" s="1"/>
  <c r="Z49" i="138" s="1"/>
  <c r="AL49" i="138" s="1"/>
  <c r="Q23" i="138"/>
  <c r="AC23" i="138" s="1"/>
  <c r="AO23" i="138" s="1"/>
  <c r="Z36" i="138"/>
  <c r="AL36" i="138" s="1"/>
  <c r="O36" i="138"/>
  <c r="AR26" i="136"/>
  <c r="AQ26" i="136"/>
  <c r="AP26" i="136"/>
  <c r="AO26" i="136"/>
  <c r="AN26" i="136"/>
  <c r="AM26" i="136"/>
  <c r="AL26" i="136"/>
  <c r="AK26" i="136"/>
  <c r="AJ26" i="136"/>
  <c r="AI26" i="136"/>
  <c r="AH26" i="136"/>
  <c r="AG26" i="136"/>
  <c r="AF26" i="136"/>
  <c r="AE26" i="136"/>
  <c r="AD26" i="136"/>
  <c r="AC26" i="136"/>
  <c r="AB26" i="136"/>
  <c r="AA26" i="136"/>
  <c r="Z26" i="136"/>
  <c r="Y26" i="136"/>
  <c r="X26" i="136"/>
  <c r="W26" i="136"/>
  <c r="V26" i="136"/>
  <c r="U26" i="136"/>
  <c r="T26" i="136"/>
  <c r="S26" i="136"/>
  <c r="R26" i="136"/>
  <c r="Q26" i="136"/>
  <c r="P26" i="136"/>
  <c r="O26" i="136"/>
  <c r="N26" i="136"/>
  <c r="M26" i="136"/>
  <c r="L26" i="136"/>
  <c r="K26" i="136"/>
  <c r="J26" i="136"/>
  <c r="I26" i="136"/>
  <c r="H26" i="136"/>
  <c r="G26" i="136"/>
  <c r="F26" i="136"/>
  <c r="E26" i="136"/>
  <c r="D26" i="136"/>
  <c r="Y18" i="136"/>
  <c r="AR18" i="136"/>
  <c r="AQ18" i="136"/>
  <c r="AP18" i="136"/>
  <c r="AO18" i="136"/>
  <c r="AN18" i="136"/>
  <c r="AM18" i="136"/>
  <c r="AL18" i="136"/>
  <c r="AK18" i="136"/>
  <c r="AJ18" i="136"/>
  <c r="AI18" i="136"/>
  <c r="AH18" i="136"/>
  <c r="AG18" i="136"/>
  <c r="AF18" i="136"/>
  <c r="AE18" i="136"/>
  <c r="AD18" i="136"/>
  <c r="AC18" i="136"/>
  <c r="AB18" i="136"/>
  <c r="AA18" i="136"/>
  <c r="Z18" i="136"/>
  <c r="X18" i="136"/>
  <c r="W18" i="136"/>
  <c r="V18" i="136"/>
  <c r="U18" i="136"/>
  <c r="T18" i="136"/>
  <c r="S18" i="136"/>
  <c r="R18" i="136"/>
  <c r="Q18" i="136"/>
  <c r="P18" i="136"/>
  <c r="O18" i="136"/>
  <c r="N18" i="136"/>
  <c r="M18" i="136"/>
  <c r="L18" i="136"/>
  <c r="K18" i="136"/>
  <c r="J18" i="136"/>
  <c r="I18" i="136"/>
  <c r="H18" i="136"/>
  <c r="G18" i="136"/>
  <c r="F18" i="136"/>
  <c r="E18" i="136"/>
  <c r="D18" i="136"/>
  <c r="F15" i="83"/>
  <c r="C20" i="129"/>
  <c r="D20" i="129"/>
  <c r="E20" i="129"/>
  <c r="G20" i="129"/>
  <c r="H20" i="129"/>
  <c r="I20" i="129"/>
  <c r="M49" i="138" l="1"/>
  <c r="Y49" i="138" s="1"/>
  <c r="AK49" i="138" s="1"/>
  <c r="O46" i="138"/>
  <c r="O47" i="138" s="1"/>
  <c r="O49" i="138" s="1"/>
  <c r="AA49" i="138" s="1"/>
  <c r="AM49" i="138" s="1"/>
  <c r="R23" i="138"/>
  <c r="AD23" i="138" s="1"/>
  <c r="AP23" i="138" s="1"/>
  <c r="AA36" i="138"/>
  <c r="AM36" i="138" s="1"/>
  <c r="P36" i="138"/>
  <c r="F16" i="135"/>
  <c r="G48" i="135"/>
  <c r="F48" i="135"/>
  <c r="F40" i="135"/>
  <c r="G40" i="135"/>
  <c r="G32" i="135"/>
  <c r="F32" i="135"/>
  <c r="G24" i="135"/>
  <c r="F24" i="135"/>
  <c r="G16" i="135"/>
  <c r="N28" i="125"/>
  <c r="N27" i="125" s="1"/>
  <c r="M28" i="125"/>
  <c r="M27" i="125" s="1"/>
  <c r="L28" i="125"/>
  <c r="L27" i="125" s="1"/>
  <c r="N22" i="125"/>
  <c r="N21" i="125" s="1"/>
  <c r="M22" i="125"/>
  <c r="M21" i="125" s="1"/>
  <c r="L22" i="125"/>
  <c r="L21" i="125" s="1"/>
  <c r="N16" i="125"/>
  <c r="N15" i="125" s="1"/>
  <c r="M16" i="125"/>
  <c r="M15" i="125" s="1"/>
  <c r="L16" i="125"/>
  <c r="L15" i="125" s="1"/>
  <c r="AT57" i="133"/>
  <c r="AS57" i="133"/>
  <c r="AR57" i="133"/>
  <c r="AQ57" i="133"/>
  <c r="AP57" i="133"/>
  <c r="AO57" i="133"/>
  <c r="AN57" i="133"/>
  <c r="AM57" i="133"/>
  <c r="AL57" i="133"/>
  <c r="AK57" i="133"/>
  <c r="AJ57" i="133"/>
  <c r="AI57" i="133"/>
  <c r="AH57" i="133"/>
  <c r="AG57" i="133"/>
  <c r="AF57" i="133"/>
  <c r="AE57" i="133"/>
  <c r="AD57" i="133"/>
  <c r="AC57" i="133"/>
  <c r="AB57" i="133"/>
  <c r="AA57" i="133"/>
  <c r="Z57" i="133"/>
  <c r="Y57" i="133"/>
  <c r="X57" i="133"/>
  <c r="W57" i="133"/>
  <c r="V57" i="133"/>
  <c r="U57" i="133"/>
  <c r="T57" i="133"/>
  <c r="S57" i="133"/>
  <c r="R57" i="133"/>
  <c r="Q57" i="133"/>
  <c r="P57" i="133"/>
  <c r="O57" i="133"/>
  <c r="N57" i="133"/>
  <c r="M57" i="133"/>
  <c r="L57" i="133"/>
  <c r="K57" i="133"/>
  <c r="J57" i="133"/>
  <c r="I57" i="133"/>
  <c r="H57" i="133"/>
  <c r="G57" i="133"/>
  <c r="F57" i="133"/>
  <c r="AT44" i="133"/>
  <c r="AS44" i="133"/>
  <c r="AR44" i="133"/>
  <c r="AQ44" i="133"/>
  <c r="AP44" i="133"/>
  <c r="AO44" i="133"/>
  <c r="AN44" i="133"/>
  <c r="AM44" i="133"/>
  <c r="AL44" i="133"/>
  <c r="AK44" i="133"/>
  <c r="AJ44" i="133"/>
  <c r="AI44" i="133"/>
  <c r="AH44" i="133"/>
  <c r="AG44" i="133"/>
  <c r="AF44" i="133"/>
  <c r="AE44" i="133"/>
  <c r="AD44" i="133"/>
  <c r="AC44" i="133"/>
  <c r="AB44" i="133"/>
  <c r="AA44" i="133"/>
  <c r="Z44" i="133"/>
  <c r="Y44" i="133"/>
  <c r="X44" i="133"/>
  <c r="W44" i="133"/>
  <c r="V44" i="133"/>
  <c r="U44" i="133"/>
  <c r="T44" i="133"/>
  <c r="S44" i="133"/>
  <c r="R44" i="133"/>
  <c r="Q44" i="133"/>
  <c r="P44" i="133"/>
  <c r="O44" i="133"/>
  <c r="N44" i="133"/>
  <c r="M44" i="133"/>
  <c r="L44" i="133"/>
  <c r="K44" i="133"/>
  <c r="J44" i="133"/>
  <c r="I44" i="133"/>
  <c r="H44" i="133"/>
  <c r="G44" i="133"/>
  <c r="F44" i="133"/>
  <c r="AT31" i="133"/>
  <c r="AS31" i="133"/>
  <c r="AR31" i="133"/>
  <c r="AQ31" i="133"/>
  <c r="AP31" i="133"/>
  <c r="AO31" i="133"/>
  <c r="AN31" i="133"/>
  <c r="AM31" i="133"/>
  <c r="AL31" i="133"/>
  <c r="AK31" i="133"/>
  <c r="AJ31" i="133"/>
  <c r="AI31" i="133"/>
  <c r="AH31" i="133"/>
  <c r="AG31" i="133"/>
  <c r="AF31" i="133"/>
  <c r="AE31" i="133"/>
  <c r="AD31" i="133"/>
  <c r="AC31" i="133"/>
  <c r="AB31" i="133"/>
  <c r="AA31" i="133"/>
  <c r="Z31" i="133"/>
  <c r="Y31" i="133"/>
  <c r="X31" i="133"/>
  <c r="W31" i="133"/>
  <c r="V31" i="133"/>
  <c r="U31" i="133"/>
  <c r="T31" i="133"/>
  <c r="S31" i="133"/>
  <c r="R31" i="133"/>
  <c r="Q31" i="133"/>
  <c r="P31" i="133"/>
  <c r="O31" i="133"/>
  <c r="N31" i="133"/>
  <c r="M31" i="133"/>
  <c r="L31" i="133"/>
  <c r="K31" i="133"/>
  <c r="J31" i="133"/>
  <c r="I31" i="133"/>
  <c r="H31" i="133"/>
  <c r="G31" i="133"/>
  <c r="F31" i="133"/>
  <c r="AT18" i="133"/>
  <c r="AS18" i="133"/>
  <c r="AR18" i="133"/>
  <c r="AQ18" i="133"/>
  <c r="AP18" i="133"/>
  <c r="AO18" i="133"/>
  <c r="AN18" i="133"/>
  <c r="AM18" i="133"/>
  <c r="AL18" i="133"/>
  <c r="AK18" i="133"/>
  <c r="AJ18" i="133"/>
  <c r="AI18" i="133"/>
  <c r="AH18" i="133"/>
  <c r="AG18" i="133"/>
  <c r="AF18" i="133"/>
  <c r="AE18" i="133"/>
  <c r="AD18" i="133"/>
  <c r="AC18" i="133"/>
  <c r="AB18" i="133"/>
  <c r="AA18" i="133"/>
  <c r="Z18" i="133"/>
  <c r="Y18" i="133"/>
  <c r="X18" i="133"/>
  <c r="W18" i="133"/>
  <c r="V18" i="133"/>
  <c r="U18" i="133"/>
  <c r="T18" i="133"/>
  <c r="S18" i="133"/>
  <c r="R18" i="133"/>
  <c r="Q18" i="133"/>
  <c r="P18" i="133"/>
  <c r="O18" i="133"/>
  <c r="N18" i="133"/>
  <c r="M18" i="133"/>
  <c r="L18" i="133"/>
  <c r="K18" i="133"/>
  <c r="J18" i="133"/>
  <c r="I18" i="133"/>
  <c r="H18" i="133"/>
  <c r="G18" i="133"/>
  <c r="F18" i="133"/>
  <c r="AT177" i="133"/>
  <c r="AS177" i="133"/>
  <c r="AR177" i="133"/>
  <c r="AQ177" i="133"/>
  <c r="AP177" i="133"/>
  <c r="AO177" i="133"/>
  <c r="AN177" i="133"/>
  <c r="AM177" i="133"/>
  <c r="AL177" i="133"/>
  <c r="AK177" i="133"/>
  <c r="AJ177" i="133"/>
  <c r="AI177" i="133"/>
  <c r="AH177" i="133"/>
  <c r="AG177" i="133"/>
  <c r="AF177" i="133"/>
  <c r="AE177" i="133"/>
  <c r="AD177" i="133"/>
  <c r="AC177" i="133"/>
  <c r="AB177" i="133"/>
  <c r="AA177" i="133"/>
  <c r="Z177" i="133"/>
  <c r="Y177" i="133"/>
  <c r="X177" i="133"/>
  <c r="W177" i="133"/>
  <c r="V177" i="133"/>
  <c r="U177" i="133"/>
  <c r="T177" i="133"/>
  <c r="S177" i="133"/>
  <c r="R177" i="133"/>
  <c r="Q177" i="133"/>
  <c r="P177" i="133"/>
  <c r="O177" i="133"/>
  <c r="N177" i="133"/>
  <c r="M177" i="133"/>
  <c r="L177" i="133"/>
  <c r="K177" i="133"/>
  <c r="J177" i="133"/>
  <c r="I177" i="133"/>
  <c r="H177" i="133"/>
  <c r="G177" i="133"/>
  <c r="F177" i="133"/>
  <c r="AT164" i="133"/>
  <c r="AS164" i="133"/>
  <c r="AR164" i="133"/>
  <c r="AQ164" i="133"/>
  <c r="AP164" i="133"/>
  <c r="AO164" i="133"/>
  <c r="AN164" i="133"/>
  <c r="AM164" i="133"/>
  <c r="AL164" i="133"/>
  <c r="AK164" i="133"/>
  <c r="AJ164" i="133"/>
  <c r="AI164" i="133"/>
  <c r="AH164" i="133"/>
  <c r="AG164" i="133"/>
  <c r="AF164" i="133"/>
  <c r="AE164" i="133"/>
  <c r="AD164" i="133"/>
  <c r="AC164" i="133"/>
  <c r="AB164" i="133"/>
  <c r="AA164" i="133"/>
  <c r="Z164" i="133"/>
  <c r="Y164" i="133"/>
  <c r="X164" i="133"/>
  <c r="W164" i="133"/>
  <c r="V164" i="133"/>
  <c r="U164" i="133"/>
  <c r="T164" i="133"/>
  <c r="S164" i="133"/>
  <c r="R164" i="133"/>
  <c r="Q164" i="133"/>
  <c r="P164" i="133"/>
  <c r="O164" i="133"/>
  <c r="N164" i="133"/>
  <c r="M164" i="133"/>
  <c r="L164" i="133"/>
  <c r="K164" i="133"/>
  <c r="J164" i="133"/>
  <c r="I164" i="133"/>
  <c r="H164" i="133"/>
  <c r="G164" i="133"/>
  <c r="F164" i="133"/>
  <c r="AT151" i="133"/>
  <c r="AS151" i="133"/>
  <c r="AR151" i="133"/>
  <c r="AQ151" i="133"/>
  <c r="AP151" i="133"/>
  <c r="AO151" i="133"/>
  <c r="AN151" i="133"/>
  <c r="AM151" i="133"/>
  <c r="AL151" i="133"/>
  <c r="AK151" i="133"/>
  <c r="AJ151" i="133"/>
  <c r="AI151" i="133"/>
  <c r="AH151" i="133"/>
  <c r="AG151" i="133"/>
  <c r="AF151" i="133"/>
  <c r="AE151" i="133"/>
  <c r="AD151" i="133"/>
  <c r="AC151" i="133"/>
  <c r="AB151" i="133"/>
  <c r="AA151" i="133"/>
  <c r="Z151" i="133"/>
  <c r="Y151" i="133"/>
  <c r="X151" i="133"/>
  <c r="W151" i="133"/>
  <c r="V151" i="133"/>
  <c r="U151" i="133"/>
  <c r="T151" i="133"/>
  <c r="S151" i="133"/>
  <c r="R151" i="133"/>
  <c r="Q151" i="133"/>
  <c r="P151" i="133"/>
  <c r="O151" i="133"/>
  <c r="N151" i="133"/>
  <c r="M151" i="133"/>
  <c r="L151" i="133"/>
  <c r="K151" i="133"/>
  <c r="J151" i="133"/>
  <c r="I151" i="133"/>
  <c r="H151" i="133"/>
  <c r="G151" i="133"/>
  <c r="F151" i="133"/>
  <c r="AT138" i="133"/>
  <c r="AS138" i="133"/>
  <c r="AR138" i="133"/>
  <c r="AQ138" i="133"/>
  <c r="AP138" i="133"/>
  <c r="AO138" i="133"/>
  <c r="AN138" i="133"/>
  <c r="AM138" i="133"/>
  <c r="AL138" i="133"/>
  <c r="AK138" i="133"/>
  <c r="AJ138" i="133"/>
  <c r="AI138" i="133"/>
  <c r="AH138" i="133"/>
  <c r="AG138" i="133"/>
  <c r="AF138" i="133"/>
  <c r="AE138" i="133"/>
  <c r="AD138" i="133"/>
  <c r="AC138" i="133"/>
  <c r="AB138" i="133"/>
  <c r="AA138" i="133"/>
  <c r="Z138" i="133"/>
  <c r="Y138" i="133"/>
  <c r="X138" i="133"/>
  <c r="W138" i="133"/>
  <c r="V138" i="133"/>
  <c r="U138" i="133"/>
  <c r="T138" i="133"/>
  <c r="S138" i="133"/>
  <c r="R138" i="133"/>
  <c r="Q138" i="133"/>
  <c r="P138" i="133"/>
  <c r="O138" i="133"/>
  <c r="N138" i="133"/>
  <c r="M138" i="133"/>
  <c r="L138" i="133"/>
  <c r="K138" i="133"/>
  <c r="J138" i="133"/>
  <c r="I138" i="133"/>
  <c r="H138" i="133"/>
  <c r="G138" i="133"/>
  <c r="F138" i="133"/>
  <c r="AT117" i="133"/>
  <c r="AS117" i="133"/>
  <c r="AR117" i="133"/>
  <c r="AQ117" i="133"/>
  <c r="AP117" i="133"/>
  <c r="AO117" i="133"/>
  <c r="AN117" i="133"/>
  <c r="AM117" i="133"/>
  <c r="AL117" i="133"/>
  <c r="AK117" i="133"/>
  <c r="AJ117" i="133"/>
  <c r="AI117" i="133"/>
  <c r="AT104" i="133"/>
  <c r="AS104" i="133"/>
  <c r="AR104" i="133"/>
  <c r="AQ104" i="133"/>
  <c r="AP104" i="133"/>
  <c r="AO104" i="133"/>
  <c r="AN104" i="133"/>
  <c r="AM104" i="133"/>
  <c r="AL104" i="133"/>
  <c r="AK104" i="133"/>
  <c r="AJ104" i="133"/>
  <c r="AI104" i="133"/>
  <c r="AT91" i="133"/>
  <c r="AS91" i="133"/>
  <c r="AR91" i="133"/>
  <c r="AQ91" i="133"/>
  <c r="AP91" i="133"/>
  <c r="AO91" i="133"/>
  <c r="AN91" i="133"/>
  <c r="AM91" i="133"/>
  <c r="AL91" i="133"/>
  <c r="AK91" i="133"/>
  <c r="AJ91" i="133"/>
  <c r="AI91" i="133"/>
  <c r="AT78" i="133"/>
  <c r="AT130" i="133" s="1"/>
  <c r="AS78" i="133"/>
  <c r="AS130" i="133" s="1"/>
  <c r="AR78" i="133"/>
  <c r="AR130" i="133" s="1"/>
  <c r="AQ78" i="133"/>
  <c r="AP78" i="133"/>
  <c r="AP130" i="133" s="1"/>
  <c r="AO78" i="133"/>
  <c r="AO130" i="133" s="1"/>
  <c r="AN78" i="133"/>
  <c r="AN130" i="133" s="1"/>
  <c r="AM78" i="133"/>
  <c r="AM130" i="133" s="1"/>
  <c r="AL78" i="133"/>
  <c r="AL130" i="133" s="1"/>
  <c r="AK78" i="133"/>
  <c r="AJ78" i="133"/>
  <c r="AJ130" i="133" s="1"/>
  <c r="AI78" i="133"/>
  <c r="AI130" i="133" s="1"/>
  <c r="AH117" i="133"/>
  <c r="AG117" i="133"/>
  <c r="AF117" i="133"/>
  <c r="AE117" i="133"/>
  <c r="AD117" i="133"/>
  <c r="AC117" i="133"/>
  <c r="AB117" i="133"/>
  <c r="AA117" i="133"/>
  <c r="Z117" i="133"/>
  <c r="Y117" i="133"/>
  <c r="X117" i="133"/>
  <c r="W117" i="133"/>
  <c r="AH104" i="133"/>
  <c r="AG104" i="133"/>
  <c r="AF104" i="133"/>
  <c r="AE104" i="133"/>
  <c r="AD104" i="133"/>
  <c r="AC104" i="133"/>
  <c r="AB104" i="133"/>
  <c r="AA104" i="133"/>
  <c r="Z104" i="133"/>
  <c r="Y104" i="133"/>
  <c r="X104" i="133"/>
  <c r="W104" i="133"/>
  <c r="AH91" i="133"/>
  <c r="AG91" i="133"/>
  <c r="AF91" i="133"/>
  <c r="AE91" i="133"/>
  <c r="AD91" i="133"/>
  <c r="AC91" i="133"/>
  <c r="AB91" i="133"/>
  <c r="AA91" i="133"/>
  <c r="Z91" i="133"/>
  <c r="Y91" i="133"/>
  <c r="X91" i="133"/>
  <c r="W91" i="133"/>
  <c r="AH78" i="133"/>
  <c r="AH130" i="133" s="1"/>
  <c r="AG78" i="133"/>
  <c r="AG130" i="133" s="1"/>
  <c r="AF78" i="133"/>
  <c r="AF130" i="133" s="1"/>
  <c r="AE78" i="133"/>
  <c r="AE130" i="133" s="1"/>
  <c r="AD78" i="133"/>
  <c r="AC78" i="133"/>
  <c r="AC130" i="133" s="1"/>
  <c r="AB78" i="133"/>
  <c r="AB130" i="133" s="1"/>
  <c r="AA78" i="133"/>
  <c r="Z78" i="133"/>
  <c r="Z130" i="133" s="1"/>
  <c r="Y78" i="133"/>
  <c r="Y130" i="133" s="1"/>
  <c r="X78" i="133"/>
  <c r="W78" i="133"/>
  <c r="W130" i="133" s="1"/>
  <c r="S117" i="133"/>
  <c r="S104" i="133"/>
  <c r="S91" i="133"/>
  <c r="S78" i="133"/>
  <c r="R117" i="133"/>
  <c r="R104" i="133"/>
  <c r="R91" i="133"/>
  <c r="R78" i="133"/>
  <c r="Q117" i="133"/>
  <c r="Q104" i="133"/>
  <c r="Q91" i="133"/>
  <c r="Q78" i="133"/>
  <c r="P117" i="133"/>
  <c r="P104" i="133"/>
  <c r="P91" i="133"/>
  <c r="P78" i="133"/>
  <c r="O117" i="133"/>
  <c r="O104" i="133"/>
  <c r="O91" i="133"/>
  <c r="O78" i="133"/>
  <c r="N117" i="133"/>
  <c r="N104" i="133"/>
  <c r="N91" i="133"/>
  <c r="N78" i="133"/>
  <c r="M117" i="133"/>
  <c r="M104" i="133"/>
  <c r="M91" i="133"/>
  <c r="M78" i="133"/>
  <c r="L117" i="133"/>
  <c r="T68" i="116"/>
  <c r="S68" i="116"/>
  <c r="R68" i="116"/>
  <c r="S66" i="116"/>
  <c r="R66" i="116"/>
  <c r="S65" i="116"/>
  <c r="R65" i="116"/>
  <c r="S64" i="116"/>
  <c r="R64" i="116"/>
  <c r="S63" i="116"/>
  <c r="R63" i="116"/>
  <c r="S62" i="116"/>
  <c r="R62" i="116"/>
  <c r="S61" i="116"/>
  <c r="R61" i="116"/>
  <c r="S60" i="116"/>
  <c r="R60" i="116"/>
  <c r="S59" i="116"/>
  <c r="R59" i="116"/>
  <c r="S58" i="116"/>
  <c r="R58" i="116"/>
  <c r="S57" i="116"/>
  <c r="R57" i="116"/>
  <c r="S56" i="116"/>
  <c r="R56" i="116"/>
  <c r="P55" i="116"/>
  <c r="O55" i="116"/>
  <c r="M55" i="116"/>
  <c r="L55" i="116"/>
  <c r="J55" i="116"/>
  <c r="I55" i="116"/>
  <c r="G55" i="116"/>
  <c r="F55" i="116"/>
  <c r="S53" i="116"/>
  <c r="R53" i="116"/>
  <c r="S52" i="116"/>
  <c r="R52" i="116"/>
  <c r="S51" i="116"/>
  <c r="R51" i="116"/>
  <c r="S50" i="116"/>
  <c r="R50" i="116"/>
  <c r="S49" i="116"/>
  <c r="R49" i="116"/>
  <c r="S48" i="116"/>
  <c r="R48" i="116"/>
  <c r="S47" i="116"/>
  <c r="R47" i="116"/>
  <c r="S46" i="116"/>
  <c r="R46" i="116"/>
  <c r="S45" i="116"/>
  <c r="R45" i="116"/>
  <c r="S44" i="116"/>
  <c r="R44" i="116"/>
  <c r="S43" i="116"/>
  <c r="R43" i="116"/>
  <c r="P42" i="116"/>
  <c r="D32" i="125" s="1"/>
  <c r="O42" i="116"/>
  <c r="C32" i="125" s="1"/>
  <c r="M42" i="116"/>
  <c r="D31" i="125" s="1"/>
  <c r="L42" i="116"/>
  <c r="C31" i="125" s="1"/>
  <c r="J42" i="116"/>
  <c r="D30" i="125" s="1"/>
  <c r="I42" i="116"/>
  <c r="C30" i="125" s="1"/>
  <c r="G42" i="116"/>
  <c r="D29" i="125" s="1"/>
  <c r="F42" i="116"/>
  <c r="C29" i="125" s="1"/>
  <c r="S40" i="116"/>
  <c r="R40" i="116"/>
  <c r="S39" i="116"/>
  <c r="R39" i="116"/>
  <c r="S38" i="116"/>
  <c r="R38" i="116"/>
  <c r="S37" i="116"/>
  <c r="R37" i="116"/>
  <c r="S36" i="116"/>
  <c r="R36" i="116"/>
  <c r="S35" i="116"/>
  <c r="R35" i="116"/>
  <c r="S34" i="116"/>
  <c r="R34" i="116"/>
  <c r="S33" i="116"/>
  <c r="R33" i="116"/>
  <c r="S32" i="116"/>
  <c r="R32" i="116"/>
  <c r="S31" i="116"/>
  <c r="R31" i="116"/>
  <c r="S30" i="116"/>
  <c r="R30" i="116"/>
  <c r="P29" i="116"/>
  <c r="D25" i="125" s="1"/>
  <c r="O29" i="116"/>
  <c r="C25" i="125" s="1"/>
  <c r="M29" i="116"/>
  <c r="L29" i="116"/>
  <c r="J29" i="116"/>
  <c r="D24" i="125" s="1"/>
  <c r="I29" i="116"/>
  <c r="C24" i="125" s="1"/>
  <c r="G29" i="116"/>
  <c r="D23" i="125" s="1"/>
  <c r="F29" i="116"/>
  <c r="C23" i="125" s="1"/>
  <c r="S27" i="116"/>
  <c r="R27" i="116"/>
  <c r="S26" i="116"/>
  <c r="R26" i="116"/>
  <c r="S25" i="116"/>
  <c r="R25" i="116"/>
  <c r="S24" i="116"/>
  <c r="R24" i="116"/>
  <c r="S23" i="116"/>
  <c r="R23" i="116"/>
  <c r="S22" i="116"/>
  <c r="R22" i="116"/>
  <c r="S21" i="116"/>
  <c r="R21" i="116"/>
  <c r="S20" i="116"/>
  <c r="R20" i="116"/>
  <c r="S19" i="116"/>
  <c r="R19" i="116"/>
  <c r="S18" i="116"/>
  <c r="R18" i="116"/>
  <c r="S17" i="116"/>
  <c r="R17" i="116"/>
  <c r="P16" i="116"/>
  <c r="D19" i="125" s="1"/>
  <c r="O16" i="116"/>
  <c r="M16" i="116"/>
  <c r="L16" i="116"/>
  <c r="J16" i="116"/>
  <c r="D18" i="125" s="1"/>
  <c r="I16" i="116"/>
  <c r="C18" i="125" s="1"/>
  <c r="G16" i="116"/>
  <c r="D17" i="125" s="1"/>
  <c r="F16" i="116"/>
  <c r="C17" i="125" s="1"/>
  <c r="T68" i="115"/>
  <c r="S68" i="115"/>
  <c r="R68" i="115"/>
  <c r="S66" i="115"/>
  <c r="R66" i="115"/>
  <c r="S65" i="115"/>
  <c r="R65" i="115"/>
  <c r="S64" i="115"/>
  <c r="R64" i="115"/>
  <c r="S63" i="115"/>
  <c r="R63" i="115"/>
  <c r="S62" i="115"/>
  <c r="R62" i="115"/>
  <c r="S61" i="115"/>
  <c r="R61" i="115"/>
  <c r="S60" i="115"/>
  <c r="R60" i="115"/>
  <c r="S59" i="115"/>
  <c r="R59" i="115"/>
  <c r="S58" i="115"/>
  <c r="R58" i="115"/>
  <c r="S57" i="115"/>
  <c r="R57" i="115"/>
  <c r="S56" i="115"/>
  <c r="R56" i="115"/>
  <c r="P55" i="115"/>
  <c r="O55" i="115"/>
  <c r="M55" i="115"/>
  <c r="L55" i="115"/>
  <c r="J55" i="115"/>
  <c r="I55" i="115"/>
  <c r="G55" i="115"/>
  <c r="F55" i="115"/>
  <c r="S53" i="115"/>
  <c r="R53" i="115"/>
  <c r="S52" i="115"/>
  <c r="R52" i="115"/>
  <c r="S51" i="115"/>
  <c r="R51" i="115"/>
  <c r="S50" i="115"/>
  <c r="R50" i="115"/>
  <c r="S49" i="115"/>
  <c r="R49" i="115"/>
  <c r="S48" i="115"/>
  <c r="R48" i="115"/>
  <c r="S47" i="115"/>
  <c r="R47" i="115"/>
  <c r="S46" i="115"/>
  <c r="R46" i="115"/>
  <c r="S45" i="115"/>
  <c r="R45" i="115"/>
  <c r="S44" i="115"/>
  <c r="R44" i="115"/>
  <c r="S43" i="115"/>
  <c r="R43" i="115"/>
  <c r="P42" i="115"/>
  <c r="O42" i="115"/>
  <c r="M42" i="115"/>
  <c r="L42" i="115"/>
  <c r="J42" i="115"/>
  <c r="I42" i="115"/>
  <c r="G42" i="115"/>
  <c r="F42" i="115"/>
  <c r="S40" i="115"/>
  <c r="R40" i="115"/>
  <c r="S39" i="115"/>
  <c r="R39" i="115"/>
  <c r="S38" i="115"/>
  <c r="R38" i="115"/>
  <c r="S37" i="115"/>
  <c r="R37" i="115"/>
  <c r="S36" i="115"/>
  <c r="R36" i="115"/>
  <c r="S35" i="115"/>
  <c r="R35" i="115"/>
  <c r="S34" i="115"/>
  <c r="R34" i="115"/>
  <c r="S33" i="115"/>
  <c r="R33" i="115"/>
  <c r="S32" i="115"/>
  <c r="R32" i="115"/>
  <c r="S31" i="115"/>
  <c r="R31" i="115"/>
  <c r="S30" i="115"/>
  <c r="R30" i="115"/>
  <c r="P29" i="115"/>
  <c r="O29" i="115"/>
  <c r="M29" i="115"/>
  <c r="L29" i="115"/>
  <c r="J29" i="115"/>
  <c r="I29" i="115"/>
  <c r="G29" i="115"/>
  <c r="F29" i="115"/>
  <c r="S27" i="115"/>
  <c r="R27" i="115"/>
  <c r="S26" i="115"/>
  <c r="R26" i="115"/>
  <c r="S25" i="115"/>
  <c r="R25" i="115"/>
  <c r="S24" i="115"/>
  <c r="R24" i="115"/>
  <c r="S23" i="115"/>
  <c r="R23" i="115"/>
  <c r="S22" i="115"/>
  <c r="R22" i="115"/>
  <c r="S21" i="115"/>
  <c r="R21" i="115"/>
  <c r="S20" i="115"/>
  <c r="R20" i="115"/>
  <c r="S19" i="115"/>
  <c r="R19" i="115"/>
  <c r="S18" i="115"/>
  <c r="R18" i="115"/>
  <c r="P16" i="115"/>
  <c r="O16" i="115"/>
  <c r="C19" i="125" s="1"/>
  <c r="M16" i="115"/>
  <c r="L16" i="115"/>
  <c r="J16" i="115"/>
  <c r="I16" i="115"/>
  <c r="G16" i="115"/>
  <c r="F16" i="115"/>
  <c r="J55" i="132"/>
  <c r="I55" i="132"/>
  <c r="G55" i="132"/>
  <c r="F55" i="132"/>
  <c r="L104" i="133"/>
  <c r="L91" i="133"/>
  <c r="L78" i="133"/>
  <c r="F78" i="133"/>
  <c r="F91" i="133"/>
  <c r="F104" i="133"/>
  <c r="F117" i="133"/>
  <c r="P46" i="138" l="1"/>
  <c r="P47" i="138" s="1"/>
  <c r="P49" i="138" s="1"/>
  <c r="AB49" i="138" s="1"/>
  <c r="AN49" i="138" s="1"/>
  <c r="S23" i="138"/>
  <c r="AE23" i="138" s="1"/>
  <c r="AQ23" i="138" s="1"/>
  <c r="T23" i="138"/>
  <c r="AF23" i="138" s="1"/>
  <c r="AR23" i="138" s="1"/>
  <c r="H17" i="132" s="1"/>
  <c r="AB36" i="138"/>
  <c r="AN36" i="138" s="1"/>
  <c r="Q36" i="138"/>
  <c r="AC36" i="138" s="1"/>
  <c r="AO36" i="138" s="1"/>
  <c r="R29" i="116"/>
  <c r="S70" i="133"/>
  <c r="G70" i="133"/>
  <c r="N34" i="125"/>
  <c r="N46" i="125" s="1"/>
  <c r="L34" i="125"/>
  <c r="L46" i="125" s="1"/>
  <c r="S16" i="116"/>
  <c r="R42" i="116"/>
  <c r="M70" i="116"/>
  <c r="S42" i="116"/>
  <c r="R55" i="116"/>
  <c r="S55" i="116"/>
  <c r="S29" i="116"/>
  <c r="J70" i="116"/>
  <c r="R16" i="116"/>
  <c r="O70" i="116"/>
  <c r="L70" i="116"/>
  <c r="P70" i="116"/>
  <c r="I70" i="116"/>
  <c r="AQ130" i="133"/>
  <c r="AK130" i="133"/>
  <c r="AD130" i="133"/>
  <c r="AA130" i="133"/>
  <c r="X130" i="133"/>
  <c r="I70" i="115"/>
  <c r="W70" i="133"/>
  <c r="AA70" i="133"/>
  <c r="AE70" i="133"/>
  <c r="AI70" i="133"/>
  <c r="AM70" i="133"/>
  <c r="O70" i="133"/>
  <c r="K70" i="133"/>
  <c r="AQ70" i="133"/>
  <c r="H70" i="133"/>
  <c r="L70" i="133"/>
  <c r="P70" i="133"/>
  <c r="T70" i="133"/>
  <c r="X70" i="133"/>
  <c r="AB70" i="133"/>
  <c r="AF70" i="133"/>
  <c r="AJ70" i="133"/>
  <c r="AN70" i="133"/>
  <c r="AR70" i="133"/>
  <c r="I70" i="133"/>
  <c r="M70" i="133"/>
  <c r="Q70" i="133"/>
  <c r="U70" i="133"/>
  <c r="Y70" i="133"/>
  <c r="AC70" i="133"/>
  <c r="AG70" i="133"/>
  <c r="AK70" i="133"/>
  <c r="AO70" i="133"/>
  <c r="AS70" i="133"/>
  <c r="F70" i="133"/>
  <c r="J70" i="133"/>
  <c r="N70" i="133"/>
  <c r="R70" i="133"/>
  <c r="V70" i="133"/>
  <c r="Z70" i="133"/>
  <c r="AD70" i="133"/>
  <c r="AH70" i="133"/>
  <c r="AL70" i="133"/>
  <c r="AP70" i="133"/>
  <c r="AT70" i="133"/>
  <c r="M130" i="133"/>
  <c r="N130" i="133"/>
  <c r="O130" i="133"/>
  <c r="P130" i="133"/>
  <c r="Q130" i="133"/>
  <c r="R130" i="133"/>
  <c r="S130" i="133"/>
  <c r="F190" i="133"/>
  <c r="J190" i="133"/>
  <c r="N190" i="133"/>
  <c r="R190" i="133"/>
  <c r="V190" i="133"/>
  <c r="Z190" i="133"/>
  <c r="AD190" i="133"/>
  <c r="AH190" i="133"/>
  <c r="AL190" i="133"/>
  <c r="AP190" i="133"/>
  <c r="AT190" i="133"/>
  <c r="G190" i="133"/>
  <c r="K190" i="133"/>
  <c r="O190" i="133"/>
  <c r="S190" i="133"/>
  <c r="W190" i="133"/>
  <c r="AA190" i="133"/>
  <c r="AE190" i="133"/>
  <c r="AI190" i="133"/>
  <c r="AM190" i="133"/>
  <c r="AQ190" i="133"/>
  <c r="H190" i="133"/>
  <c r="L190" i="133"/>
  <c r="P190" i="133"/>
  <c r="T190" i="133"/>
  <c r="X190" i="133"/>
  <c r="AB190" i="133"/>
  <c r="AF190" i="133"/>
  <c r="AJ190" i="133"/>
  <c r="AN190" i="133"/>
  <c r="AR190" i="133"/>
  <c r="I190" i="133"/>
  <c r="M190" i="133"/>
  <c r="Q190" i="133"/>
  <c r="U190" i="133"/>
  <c r="Y190" i="133"/>
  <c r="AC190" i="133"/>
  <c r="AG190" i="133"/>
  <c r="AK190" i="133"/>
  <c r="AO190" i="133"/>
  <c r="AS190" i="133"/>
  <c r="L130" i="133"/>
  <c r="F70" i="116"/>
  <c r="G70" i="116"/>
  <c r="R16" i="115"/>
  <c r="M70" i="115"/>
  <c r="S55" i="115"/>
  <c r="O70" i="115"/>
  <c r="S29" i="115"/>
  <c r="R42" i="115"/>
  <c r="S42" i="115"/>
  <c r="R55" i="115"/>
  <c r="J70" i="115"/>
  <c r="S16" i="115"/>
  <c r="R29" i="115"/>
  <c r="L70" i="115"/>
  <c r="P70" i="115"/>
  <c r="F70" i="115"/>
  <c r="G70" i="115"/>
  <c r="F130" i="133"/>
  <c r="H104" i="133"/>
  <c r="V104" i="133"/>
  <c r="U104" i="133"/>
  <c r="T104" i="133"/>
  <c r="K104" i="133"/>
  <c r="J104" i="133"/>
  <c r="I104" i="133"/>
  <c r="G104" i="133"/>
  <c r="S66" i="132"/>
  <c r="R66" i="132"/>
  <c r="S65" i="132"/>
  <c r="R65" i="132"/>
  <c r="S64" i="132"/>
  <c r="R64" i="132"/>
  <c r="S63" i="132"/>
  <c r="R63" i="132"/>
  <c r="S62" i="132"/>
  <c r="R62" i="132"/>
  <c r="S61" i="132"/>
  <c r="R61" i="132"/>
  <c r="S60" i="132"/>
  <c r="R60" i="132"/>
  <c r="S59" i="132"/>
  <c r="R59" i="132"/>
  <c r="S58" i="132"/>
  <c r="R58" i="132"/>
  <c r="S57" i="132"/>
  <c r="R57" i="132"/>
  <c r="S56" i="132"/>
  <c r="R56" i="132"/>
  <c r="S53" i="132"/>
  <c r="R53" i="132"/>
  <c r="S52" i="132"/>
  <c r="R52" i="132"/>
  <c r="S51" i="132"/>
  <c r="R51" i="132"/>
  <c r="S50" i="132"/>
  <c r="R50" i="132"/>
  <c r="S49" i="132"/>
  <c r="R49" i="132"/>
  <c r="S48" i="132"/>
  <c r="R48" i="132"/>
  <c r="S47" i="132"/>
  <c r="R47" i="132"/>
  <c r="S46" i="132"/>
  <c r="R46" i="132"/>
  <c r="S45" i="132"/>
  <c r="R45" i="132"/>
  <c r="S44" i="132"/>
  <c r="R44" i="132"/>
  <c r="S43" i="132"/>
  <c r="R43" i="132"/>
  <c r="S40" i="132"/>
  <c r="R40" i="132"/>
  <c r="S39" i="132"/>
  <c r="R39" i="132"/>
  <c r="S38" i="132"/>
  <c r="R38" i="132"/>
  <c r="S37" i="132"/>
  <c r="R37" i="132"/>
  <c r="S36" i="132"/>
  <c r="R36" i="132"/>
  <c r="S35" i="132"/>
  <c r="R35" i="132"/>
  <c r="S34" i="132"/>
  <c r="R34" i="132"/>
  <c r="S33" i="132"/>
  <c r="R33" i="132"/>
  <c r="S32" i="132"/>
  <c r="R32" i="132"/>
  <c r="S31" i="132"/>
  <c r="R31" i="132"/>
  <c r="S30" i="132"/>
  <c r="R30" i="132"/>
  <c r="S27" i="132"/>
  <c r="R27" i="132"/>
  <c r="S26" i="132"/>
  <c r="R26" i="132"/>
  <c r="S25" i="132"/>
  <c r="R25" i="132"/>
  <c r="S24" i="132"/>
  <c r="R24" i="132"/>
  <c r="S23" i="132"/>
  <c r="R23" i="132"/>
  <c r="S22" i="132"/>
  <c r="R22" i="132"/>
  <c r="S21" i="132"/>
  <c r="R21" i="132"/>
  <c r="S20" i="132"/>
  <c r="R20" i="132"/>
  <c r="S19" i="132"/>
  <c r="R19" i="132"/>
  <c r="S18" i="132"/>
  <c r="R18" i="132"/>
  <c r="J91" i="133"/>
  <c r="I91" i="133"/>
  <c r="U91" i="133"/>
  <c r="G91" i="133"/>
  <c r="H91" i="133"/>
  <c r="K91" i="133"/>
  <c r="T91" i="133"/>
  <c r="V91" i="133"/>
  <c r="Q46" i="138" l="1"/>
  <c r="Q47" i="138" s="1"/>
  <c r="Q49" i="138" s="1"/>
  <c r="AC49" i="138" s="1"/>
  <c r="AO49" i="138" s="1"/>
  <c r="R36" i="138"/>
  <c r="AD36" i="138" s="1"/>
  <c r="AP36" i="138" s="1"/>
  <c r="S70" i="116"/>
  <c r="R70" i="116"/>
  <c r="M34" i="125"/>
  <c r="M46" i="125" s="1"/>
  <c r="R70" i="115"/>
  <c r="S70" i="115"/>
  <c r="R46" i="138" l="1"/>
  <c r="R47" i="138" s="1"/>
  <c r="R49" i="138" s="1"/>
  <c r="AD49" i="138" s="1"/>
  <c r="AP49" i="138" s="1"/>
  <c r="T36" i="138"/>
  <c r="AF36" i="138" s="1"/>
  <c r="AR36" i="138" s="1"/>
  <c r="S36" i="138"/>
  <c r="AE36" i="138" s="1"/>
  <c r="AQ36" i="138" s="1"/>
  <c r="V117" i="133"/>
  <c r="U117" i="133"/>
  <c r="T117" i="133"/>
  <c r="K117" i="133"/>
  <c r="J117" i="133"/>
  <c r="I117" i="133"/>
  <c r="H117" i="133"/>
  <c r="G117" i="133"/>
  <c r="V78" i="133"/>
  <c r="U78" i="133"/>
  <c r="T78" i="133"/>
  <c r="K78" i="133"/>
  <c r="J78" i="133"/>
  <c r="I78" i="133"/>
  <c r="H78" i="133"/>
  <c r="G78" i="133"/>
  <c r="P55" i="132"/>
  <c r="O55" i="132"/>
  <c r="M55" i="132"/>
  <c r="L55" i="132"/>
  <c r="S46" i="138" l="1"/>
  <c r="S47" i="138" s="1"/>
  <c r="S49" i="138" s="1"/>
  <c r="AE49" i="138" s="1"/>
  <c r="AQ49" i="138" s="1"/>
  <c r="N39" i="115"/>
  <c r="H57" i="115"/>
  <c r="Q59" i="115"/>
  <c r="Q44" i="115"/>
  <c r="N59" i="115"/>
  <c r="H33" i="115"/>
  <c r="H45" i="115"/>
  <c r="Q60" i="115"/>
  <c r="N56" i="115"/>
  <c r="K45" i="115"/>
  <c r="Q48" i="115"/>
  <c r="Q37" i="115"/>
  <c r="H21" i="115"/>
  <c r="H51" i="115"/>
  <c r="N31" i="115"/>
  <c r="H46" i="115"/>
  <c r="H61" i="115"/>
  <c r="K57" i="115"/>
  <c r="N51" i="115"/>
  <c r="Q30" i="115"/>
  <c r="H56" i="115"/>
  <c r="Q26" i="115"/>
  <c r="N49" i="115"/>
  <c r="K61" i="115"/>
  <c r="H17" i="115"/>
  <c r="K24" i="115"/>
  <c r="Q49" i="115"/>
  <c r="N57" i="115"/>
  <c r="Q45" i="115"/>
  <c r="N50" i="115"/>
  <c r="H50" i="115"/>
  <c r="N44" i="115"/>
  <c r="N52" i="115"/>
  <c r="K60" i="115"/>
  <c r="H60" i="115"/>
  <c r="Q50" i="115"/>
  <c r="K35" i="115"/>
  <c r="Q22" i="115"/>
  <c r="K18" i="115"/>
  <c r="K63" i="115"/>
  <c r="N37" i="115"/>
  <c r="N20" i="115"/>
  <c r="K51" i="115"/>
  <c r="Q51" i="115"/>
  <c r="H31" i="115"/>
  <c r="K62" i="115"/>
  <c r="H53" i="115"/>
  <c r="K56" i="115"/>
  <c r="Q19" i="115"/>
  <c r="N46" i="115"/>
  <c r="H22" i="115"/>
  <c r="N33" i="115"/>
  <c r="Q62" i="115"/>
  <c r="Q21" i="115"/>
  <c r="H18" i="115"/>
  <c r="Q18" i="115"/>
  <c r="Q40" i="115"/>
  <c r="H35" i="115"/>
  <c r="K49" i="115"/>
  <c r="N18" i="115"/>
  <c r="H25" i="115"/>
  <c r="N66" i="115"/>
  <c r="K22" i="115"/>
  <c r="K25" i="115"/>
  <c r="Q47" i="115"/>
  <c r="K32" i="115"/>
  <c r="Q20" i="115"/>
  <c r="H62" i="115"/>
  <c r="K23" i="115"/>
  <c r="K66" i="115"/>
  <c r="H23" i="115"/>
  <c r="N26" i="115"/>
  <c r="K53" i="115"/>
  <c r="Q25" i="115"/>
  <c r="Q17" i="115"/>
  <c r="Q53" i="115"/>
  <c r="H26" i="115"/>
  <c r="K19" i="115"/>
  <c r="H36" i="115"/>
  <c r="K20" i="115"/>
  <c r="N63" i="115"/>
  <c r="K44" i="115"/>
  <c r="Q58" i="115"/>
  <c r="H30" i="115"/>
  <c r="Q33" i="115"/>
  <c r="K47" i="115"/>
  <c r="Q36" i="115"/>
  <c r="N45" i="115"/>
  <c r="N60" i="115"/>
  <c r="K50" i="115"/>
  <c r="K46" i="115"/>
  <c r="H59" i="115"/>
  <c r="H49" i="115"/>
  <c r="H47" i="115"/>
  <c r="H66" i="115"/>
  <c r="K43" i="115"/>
  <c r="K39" i="115"/>
  <c r="Q57" i="115"/>
  <c r="Q61" i="115"/>
  <c r="Q31" i="115"/>
  <c r="H27" i="115"/>
  <c r="H40" i="115"/>
  <c r="N21" i="115"/>
  <c r="N48" i="115"/>
  <c r="H24" i="115"/>
  <c r="N47" i="115"/>
  <c r="N65" i="115"/>
  <c r="K17" i="115"/>
  <c r="Q38" i="115"/>
  <c r="Q23" i="115"/>
  <c r="K36" i="115"/>
  <c r="K34" i="115"/>
  <c r="K21" i="115"/>
  <c r="Q24" i="115"/>
  <c r="Q63" i="115"/>
  <c r="H19" i="115"/>
  <c r="K64" i="115"/>
  <c r="K37" i="115"/>
  <c r="K40" i="115"/>
  <c r="K58" i="115"/>
  <c r="K59" i="115"/>
  <c r="H39" i="115"/>
  <c r="Q43" i="115"/>
  <c r="Q65" i="115"/>
  <c r="H32" i="115"/>
  <c r="H20" i="115"/>
  <c r="N53" i="115"/>
  <c r="H44" i="115"/>
  <c r="Q46" i="115"/>
  <c r="N64" i="115"/>
  <c r="N32" i="115"/>
  <c r="N35" i="115"/>
  <c r="K30" i="115"/>
  <c r="N19" i="115"/>
  <c r="N27" i="115"/>
  <c r="N43" i="115"/>
  <c r="N58" i="115"/>
  <c r="K38" i="115"/>
  <c r="N40" i="115"/>
  <c r="Q27" i="115"/>
  <c r="Q52" i="115"/>
  <c r="H58" i="115"/>
  <c r="Q35" i="115"/>
  <c r="N22" i="115"/>
  <c r="H43" i="115"/>
  <c r="K52" i="115"/>
  <c r="K33" i="115"/>
  <c r="Q39" i="115"/>
  <c r="N23" i="115"/>
  <c r="Q56" i="115"/>
  <c r="H37" i="115"/>
  <c r="K26" i="115"/>
  <c r="H52" i="115"/>
  <c r="N36" i="115"/>
  <c r="Q34" i="115"/>
  <c r="H64" i="115"/>
  <c r="K65" i="115"/>
  <c r="N25" i="115"/>
  <c r="N61" i="115"/>
  <c r="K48" i="115"/>
  <c r="Q66" i="115"/>
  <c r="K31" i="115"/>
  <c r="H38" i="115"/>
  <c r="H34" i="115"/>
  <c r="Q32" i="115"/>
  <c r="N38" i="115"/>
  <c r="K27" i="115"/>
  <c r="Q64" i="115"/>
  <c r="N30" i="115"/>
  <c r="N24" i="115"/>
  <c r="N34" i="115"/>
  <c r="H65" i="115"/>
  <c r="H48" i="115"/>
  <c r="N62" i="115"/>
  <c r="H63" i="115"/>
  <c r="N17" i="115"/>
  <c r="G31" i="101"/>
  <c r="J30" i="101"/>
  <c r="J31" i="101"/>
  <c r="L30" i="101"/>
  <c r="E30" i="101"/>
  <c r="J28" i="101"/>
  <c r="E29" i="101"/>
  <c r="L31" i="101"/>
  <c r="G30" i="101"/>
  <c r="E28" i="101"/>
  <c r="E31" i="101"/>
  <c r="S55" i="132"/>
  <c r="I130" i="133"/>
  <c r="U130" i="133"/>
  <c r="J130" i="133"/>
  <c r="K130" i="133"/>
  <c r="H130" i="133"/>
  <c r="T130" i="133"/>
  <c r="V130" i="133"/>
  <c r="G130" i="133"/>
  <c r="R55" i="132"/>
  <c r="T68" i="132"/>
  <c r="S68" i="132"/>
  <c r="R68" i="132"/>
  <c r="P42" i="132"/>
  <c r="O42" i="132"/>
  <c r="M42" i="132"/>
  <c r="L42" i="132"/>
  <c r="J42" i="132"/>
  <c r="I42" i="132"/>
  <c r="G42" i="132"/>
  <c r="F42" i="132"/>
  <c r="P29" i="132"/>
  <c r="O29" i="132"/>
  <c r="M29" i="132"/>
  <c r="L29" i="132"/>
  <c r="J29" i="132"/>
  <c r="I29" i="132"/>
  <c r="G29" i="132"/>
  <c r="F29" i="132"/>
  <c r="S17" i="132"/>
  <c r="R17" i="132"/>
  <c r="P16" i="132"/>
  <c r="O16" i="132"/>
  <c r="M16" i="132"/>
  <c r="L16" i="132"/>
  <c r="J16" i="132"/>
  <c r="I16" i="132"/>
  <c r="G16" i="132"/>
  <c r="F16" i="132"/>
  <c r="Y20" i="129"/>
  <c r="X20" i="129"/>
  <c r="W20" i="129"/>
  <c r="U20" i="129"/>
  <c r="T20" i="129"/>
  <c r="S20" i="129"/>
  <c r="Q20" i="129"/>
  <c r="P20" i="129"/>
  <c r="O20" i="129"/>
  <c r="M20" i="129"/>
  <c r="L20" i="129"/>
  <c r="K20" i="129"/>
  <c r="Y21" i="126"/>
  <c r="X21" i="126"/>
  <c r="W21" i="126"/>
  <c r="U21" i="126"/>
  <c r="T21" i="126"/>
  <c r="S21" i="126"/>
  <c r="Q21" i="126"/>
  <c r="P21" i="126"/>
  <c r="O21" i="126"/>
  <c r="M21" i="126"/>
  <c r="L21" i="126"/>
  <c r="K21" i="126"/>
  <c r="I21" i="126"/>
  <c r="H21" i="126"/>
  <c r="G21" i="126"/>
  <c r="E21" i="126"/>
  <c r="D21" i="126"/>
  <c r="C21" i="126"/>
  <c r="T46" i="138" l="1"/>
  <c r="T47" i="138" s="1"/>
  <c r="T49" i="138" s="1"/>
  <c r="AF49" i="138" s="1"/>
  <c r="AR49" i="138" s="1"/>
  <c r="K46" i="132"/>
  <c r="K17" i="132"/>
  <c r="K33" i="132"/>
  <c r="K43" i="132"/>
  <c r="Q44" i="132"/>
  <c r="Q30" i="132"/>
  <c r="N63" i="132"/>
  <c r="K59" i="132"/>
  <c r="K30" i="132"/>
  <c r="N35" i="132"/>
  <c r="N21" i="132"/>
  <c r="Q22" i="132"/>
  <c r="K62" i="132"/>
  <c r="K31" i="132"/>
  <c r="H57" i="132"/>
  <c r="N37" i="132"/>
  <c r="N65" i="132"/>
  <c r="N51" i="132"/>
  <c r="N39" i="132"/>
  <c r="N46" i="132"/>
  <c r="Q63" i="132"/>
  <c r="Q33" i="132"/>
  <c r="Q27" i="132"/>
  <c r="Q24" i="132"/>
  <c r="K66" i="132"/>
  <c r="Q38" i="132"/>
  <c r="N32" i="132"/>
  <c r="H34" i="132"/>
  <c r="H44" i="132"/>
  <c r="H59" i="132"/>
  <c r="N36" i="132"/>
  <c r="N66" i="132"/>
  <c r="K45" i="132"/>
  <c r="H53" i="132"/>
  <c r="Q39" i="132"/>
  <c r="K51" i="132"/>
  <c r="K39" i="132"/>
  <c r="H27" i="132"/>
  <c r="H63" i="132"/>
  <c r="Q64" i="132"/>
  <c r="N22" i="132"/>
  <c r="H45" i="132"/>
  <c r="Q62" i="132"/>
  <c r="Q37" i="132"/>
  <c r="Q21" i="132"/>
  <c r="H51" i="132"/>
  <c r="Q51" i="132"/>
  <c r="K52" i="132"/>
  <c r="K47" i="132"/>
  <c r="K26" i="132"/>
  <c r="Q65" i="132"/>
  <c r="H31" i="132"/>
  <c r="Q53" i="132"/>
  <c r="N44" i="132"/>
  <c r="K36" i="132"/>
  <c r="K65" i="132"/>
  <c r="N52" i="132"/>
  <c r="K60" i="132"/>
  <c r="Q17" i="132"/>
  <c r="H21" i="132"/>
  <c r="K23" i="132"/>
  <c r="Q49" i="132"/>
  <c r="H35" i="132"/>
  <c r="N20" i="132"/>
  <c r="K48" i="132"/>
  <c r="K57" i="132"/>
  <c r="Q56" i="132"/>
  <c r="N60" i="132"/>
  <c r="Q34" i="132"/>
  <c r="N47" i="132"/>
  <c r="Q25" i="132"/>
  <c r="N38" i="132"/>
  <c r="K44" i="132"/>
  <c r="K58" i="132"/>
  <c r="H39" i="132"/>
  <c r="H18" i="132"/>
  <c r="Q20" i="132"/>
  <c r="N56" i="132"/>
  <c r="K40" i="132"/>
  <c r="H56" i="132"/>
  <c r="H43" i="132"/>
  <c r="N17" i="132"/>
  <c r="K64" i="132"/>
  <c r="N26" i="132"/>
  <c r="Q48" i="132"/>
  <c r="K27" i="132"/>
  <c r="H47" i="132"/>
  <c r="Q18" i="132"/>
  <c r="H36" i="132"/>
  <c r="Q52" i="132"/>
  <c r="N27" i="132"/>
  <c r="H61" i="132"/>
  <c r="H40" i="132"/>
  <c r="Q66" i="132"/>
  <c r="H46" i="132"/>
  <c r="H64" i="132"/>
  <c r="Q60" i="132"/>
  <c r="N50" i="132"/>
  <c r="N25" i="132"/>
  <c r="N57" i="132"/>
  <c r="N62" i="132"/>
  <c r="N18" i="132"/>
  <c r="H48" i="132"/>
  <c r="H37" i="132"/>
  <c r="N34" i="132"/>
  <c r="Q45" i="132"/>
  <c r="H62" i="132"/>
  <c r="H58" i="132"/>
  <c r="K63" i="132"/>
  <c r="K19" i="132"/>
  <c r="K37" i="132"/>
  <c r="K34" i="132"/>
  <c r="N64" i="132"/>
  <c r="H23" i="132"/>
  <c r="N24" i="132"/>
  <c r="N48" i="132"/>
  <c r="Q43" i="132"/>
  <c r="Q23" i="132"/>
  <c r="H32" i="132"/>
  <c r="N59" i="132"/>
  <c r="Q50" i="132"/>
  <c r="K32" i="132"/>
  <c r="H22" i="132"/>
  <c r="K25" i="132"/>
  <c r="K21" i="132"/>
  <c r="N49" i="132"/>
  <c r="H65" i="132"/>
  <c r="Q36" i="132"/>
  <c r="K61" i="132"/>
  <c r="Q47" i="132"/>
  <c r="N45" i="132"/>
  <c r="N19" i="132"/>
  <c r="H50" i="132"/>
  <c r="N40" i="132"/>
  <c r="N43" i="132"/>
  <c r="K20" i="132"/>
  <c r="N31" i="132"/>
  <c r="H33" i="132"/>
  <c r="K49" i="132"/>
  <c r="H25" i="132"/>
  <c r="H49" i="132"/>
  <c r="K38" i="132"/>
  <c r="Q40" i="132"/>
  <c r="N30" i="132"/>
  <c r="N61" i="132"/>
  <c r="Q31" i="132"/>
  <c r="H24" i="132"/>
  <c r="Q61" i="132"/>
  <c r="Q32" i="132"/>
  <c r="N23" i="132"/>
  <c r="H19" i="132"/>
  <c r="K24" i="132"/>
  <c r="H52" i="132"/>
  <c r="K22" i="132"/>
  <c r="Q59" i="132"/>
  <c r="Q35" i="132"/>
  <c r="K35" i="132"/>
  <c r="H66" i="132"/>
  <c r="Q57" i="132"/>
  <c r="H30" i="132"/>
  <c r="N33" i="132"/>
  <c r="K56" i="132"/>
  <c r="K53" i="132"/>
  <c r="K18" i="132"/>
  <c r="H60" i="132"/>
  <c r="Q26" i="132"/>
  <c r="K50" i="132"/>
  <c r="H26" i="132"/>
  <c r="Q19" i="132"/>
  <c r="Q46" i="132"/>
  <c r="H38" i="132"/>
  <c r="Q58" i="132"/>
  <c r="H20" i="132"/>
  <c r="N58" i="132"/>
  <c r="N53" i="132"/>
  <c r="L18" i="101"/>
  <c r="G19" i="101"/>
  <c r="E17" i="101"/>
  <c r="E19" i="101"/>
  <c r="J19" i="101"/>
  <c r="J16" i="101"/>
  <c r="L19" i="101"/>
  <c r="G18" i="101"/>
  <c r="E18" i="101"/>
  <c r="J18" i="101"/>
  <c r="E16" i="101"/>
  <c r="T37" i="115"/>
  <c r="G32" i="101"/>
  <c r="T65" i="115"/>
  <c r="T59" i="115"/>
  <c r="T23" i="115"/>
  <c r="T36" i="115"/>
  <c r="G70" i="132"/>
  <c r="L70" i="132"/>
  <c r="P70" i="132"/>
  <c r="I70" i="132"/>
  <c r="M70" i="132"/>
  <c r="F70" i="132"/>
  <c r="J70" i="132"/>
  <c r="O70" i="132"/>
  <c r="S29" i="132"/>
  <c r="S16" i="132"/>
  <c r="R29" i="132"/>
  <c r="R42" i="132"/>
  <c r="S42" i="132"/>
  <c r="R16" i="132"/>
  <c r="Q44" i="116" l="1"/>
  <c r="H57" i="116"/>
  <c r="Q65" i="116"/>
  <c r="Q31" i="116"/>
  <c r="H58" i="116"/>
  <c r="K43" i="116"/>
  <c r="K27" i="116"/>
  <c r="K35" i="116"/>
  <c r="K63" i="116"/>
  <c r="N31" i="116"/>
  <c r="J43" i="101"/>
  <c r="K32" i="116"/>
  <c r="Q18" i="116"/>
  <c r="H24" i="116"/>
  <c r="H40" i="116"/>
  <c r="Q60" i="116"/>
  <c r="Q20" i="116"/>
  <c r="Q17" i="116"/>
  <c r="K38" i="116"/>
  <c r="H46" i="116"/>
  <c r="G43" i="101"/>
  <c r="N46" i="116"/>
  <c r="Q33" i="116"/>
  <c r="Q57" i="116"/>
  <c r="H25" i="116"/>
  <c r="J42" i="101"/>
  <c r="Q66" i="116"/>
  <c r="K25" i="116"/>
  <c r="Q56" i="116"/>
  <c r="Q40" i="116"/>
  <c r="H63" i="116"/>
  <c r="Q53" i="116"/>
  <c r="Q26" i="116"/>
  <c r="K40" i="116"/>
  <c r="H45" i="116"/>
  <c r="N44" i="116"/>
  <c r="N30" i="116"/>
  <c r="K21" i="116"/>
  <c r="Q51" i="116"/>
  <c r="Q47" i="116"/>
  <c r="H50" i="116"/>
  <c r="N65" i="116"/>
  <c r="H62" i="116"/>
  <c r="K19" i="116"/>
  <c r="N34" i="116"/>
  <c r="N38" i="116"/>
  <c r="Q23" i="116"/>
  <c r="K59" i="116"/>
  <c r="Q35" i="116"/>
  <c r="N50" i="116"/>
  <c r="Q43" i="116"/>
  <c r="K65" i="116"/>
  <c r="K62" i="116"/>
  <c r="K46" i="116"/>
  <c r="K33" i="116"/>
  <c r="N33" i="116"/>
  <c r="H20" i="116"/>
  <c r="H65" i="116"/>
  <c r="H44" i="116"/>
  <c r="Q64" i="116"/>
  <c r="N49" i="116"/>
  <c r="Q61" i="116"/>
  <c r="H21" i="116"/>
  <c r="N37" i="116"/>
  <c r="K44" i="116"/>
  <c r="Q25" i="116"/>
  <c r="H66" i="116"/>
  <c r="K51" i="116"/>
  <c r="N35" i="116"/>
  <c r="Q49" i="116"/>
  <c r="N21" i="116"/>
  <c r="G42" i="101"/>
  <c r="K52" i="116"/>
  <c r="N63" i="116"/>
  <c r="N51" i="116"/>
  <c r="K53" i="116"/>
  <c r="H33" i="116"/>
  <c r="H39" i="116"/>
  <c r="Q34" i="116"/>
  <c r="K61" i="116"/>
  <c r="N43" i="116"/>
  <c r="N18" i="116"/>
  <c r="K60" i="116"/>
  <c r="H17" i="116"/>
  <c r="H19" i="116"/>
  <c r="N66" i="116"/>
  <c r="H61" i="116"/>
  <c r="H37" i="116"/>
  <c r="K31" i="116"/>
  <c r="K47" i="116"/>
  <c r="H27" i="116"/>
  <c r="Q19" i="116"/>
  <c r="K24" i="116"/>
  <c r="K23" i="116"/>
  <c r="N19" i="116"/>
  <c r="Q52" i="116"/>
  <c r="K66" i="116"/>
  <c r="H51" i="116"/>
  <c r="K56" i="116"/>
  <c r="H23" i="116"/>
  <c r="N39" i="116"/>
  <c r="H36" i="116"/>
  <c r="N20" i="116"/>
  <c r="H38" i="116"/>
  <c r="N40" i="116"/>
  <c r="K37" i="116"/>
  <c r="N62" i="116"/>
  <c r="K57" i="116"/>
  <c r="N17" i="116"/>
  <c r="N26" i="116"/>
  <c r="E43" i="101"/>
  <c r="L42" i="101"/>
  <c r="N22" i="116"/>
  <c r="Q30" i="116"/>
  <c r="H30" i="116"/>
  <c r="K20" i="116"/>
  <c r="Q58" i="116"/>
  <c r="H60" i="116"/>
  <c r="N64" i="116"/>
  <c r="N52" i="116"/>
  <c r="K64" i="116"/>
  <c r="N60" i="116"/>
  <c r="H59" i="116"/>
  <c r="Q48" i="116"/>
  <c r="N36" i="116"/>
  <c r="N27" i="116"/>
  <c r="H64" i="116"/>
  <c r="H35" i="116"/>
  <c r="Q37" i="116"/>
  <c r="H56" i="116"/>
  <c r="K22" i="116"/>
  <c r="H26" i="116"/>
  <c r="N56" i="116"/>
  <c r="J40" i="101"/>
  <c r="E40" i="101"/>
  <c r="H34" i="116"/>
  <c r="K50" i="116"/>
  <c r="Q45" i="116"/>
  <c r="Q46" i="116"/>
  <c r="Q22" i="116"/>
  <c r="Q32" i="116"/>
  <c r="Q62" i="116"/>
  <c r="Q21" i="116"/>
  <c r="K26" i="116"/>
  <c r="H47" i="116"/>
  <c r="K48" i="116"/>
  <c r="N48" i="116"/>
  <c r="E42" i="101"/>
  <c r="Q36" i="116"/>
  <c r="Q63" i="116"/>
  <c r="H52" i="116"/>
  <c r="H48" i="116"/>
  <c r="K39" i="116"/>
  <c r="H22" i="116"/>
  <c r="Q24" i="116"/>
  <c r="N45" i="116"/>
  <c r="Q27" i="116"/>
  <c r="K49" i="116"/>
  <c r="H43" i="116"/>
  <c r="K17" i="116"/>
  <c r="N32" i="116"/>
  <c r="H49" i="116"/>
  <c r="N58" i="116"/>
  <c r="E41" i="101"/>
  <c r="K34" i="116"/>
  <c r="N57" i="116"/>
  <c r="H32" i="116"/>
  <c r="N25" i="116"/>
  <c r="Q50" i="116"/>
  <c r="K45" i="116"/>
  <c r="H53" i="116"/>
  <c r="N59" i="116"/>
  <c r="K30" i="116"/>
  <c r="N23" i="116"/>
  <c r="N47" i="116"/>
  <c r="L43" i="101"/>
  <c r="Q59" i="116"/>
  <c r="N53" i="116"/>
  <c r="Q38" i="116"/>
  <c r="K36" i="116"/>
  <c r="N61" i="116"/>
  <c r="Q39" i="116"/>
  <c r="H18" i="116"/>
  <c r="K58" i="116"/>
  <c r="H31" i="116"/>
  <c r="K18" i="116"/>
  <c r="N24" i="116"/>
  <c r="L20" i="101"/>
  <c r="G20" i="101"/>
  <c r="E20" i="101"/>
  <c r="T30" i="132"/>
  <c r="T39" i="132"/>
  <c r="T18" i="132"/>
  <c r="T62" i="132"/>
  <c r="H16" i="132"/>
  <c r="T45" i="132"/>
  <c r="T50" i="132"/>
  <c r="T19" i="132"/>
  <c r="T60" i="132"/>
  <c r="T58" i="115"/>
  <c r="T40" i="115"/>
  <c r="T22" i="132"/>
  <c r="Q29" i="132"/>
  <c r="J20" i="101"/>
  <c r="T24" i="115"/>
  <c r="T58" i="132"/>
  <c r="T40" i="132"/>
  <c r="T21" i="132"/>
  <c r="T57" i="132"/>
  <c r="T64" i="132"/>
  <c r="K16" i="115"/>
  <c r="T33" i="115"/>
  <c r="T27" i="115"/>
  <c r="N16" i="115"/>
  <c r="T53" i="115"/>
  <c r="T63" i="115"/>
  <c r="T18" i="115"/>
  <c r="N55" i="115"/>
  <c r="T31" i="115"/>
  <c r="T32" i="115"/>
  <c r="T52" i="115"/>
  <c r="K55" i="115"/>
  <c r="T19" i="115"/>
  <c r="T44" i="115"/>
  <c r="T43" i="115"/>
  <c r="H42" i="115"/>
  <c r="T34" i="132"/>
  <c r="T26" i="132"/>
  <c r="T50" i="115"/>
  <c r="T43" i="132"/>
  <c r="H42" i="132"/>
  <c r="K29" i="132"/>
  <c r="Q42" i="132"/>
  <c r="T48" i="115"/>
  <c r="T33" i="132"/>
  <c r="Q29" i="115"/>
  <c r="T21" i="115"/>
  <c r="T60" i="115"/>
  <c r="E32" i="101"/>
  <c r="Q16" i="115"/>
  <c r="T35" i="115"/>
  <c r="N16" i="132"/>
  <c r="T17" i="115"/>
  <c r="H16" i="115"/>
  <c r="T24" i="132"/>
  <c r="N42" i="132"/>
  <c r="T47" i="115"/>
  <c r="K55" i="132"/>
  <c r="N55" i="132"/>
  <c r="T51" i="132"/>
  <c r="T26" i="115"/>
  <c r="H29" i="115"/>
  <c r="T30" i="115"/>
  <c r="T37" i="132"/>
  <c r="T63" i="132"/>
  <c r="H55" i="132"/>
  <c r="T56" i="132"/>
  <c r="T38" i="115"/>
  <c r="T44" i="132"/>
  <c r="T23" i="132"/>
  <c r="T31" i="132"/>
  <c r="T22" i="115"/>
  <c r="T52" i="132"/>
  <c r="T46" i="115"/>
  <c r="T53" i="132"/>
  <c r="T34" i="115"/>
  <c r="K16" i="132"/>
  <c r="K42" i="132"/>
  <c r="Q55" i="132"/>
  <c r="K42" i="115"/>
  <c r="Q55" i="115"/>
  <c r="L32" i="101"/>
  <c r="Q42" i="115"/>
  <c r="T32" i="132"/>
  <c r="Q16" i="132"/>
  <c r="T49" i="132"/>
  <c r="T59" i="132"/>
  <c r="T17" i="132"/>
  <c r="T39" i="115"/>
  <c r="T25" i="115"/>
  <c r="T65" i="132"/>
  <c r="T57" i="115"/>
  <c r="J32" i="101"/>
  <c r="H55" i="115"/>
  <c r="T56" i="115"/>
  <c r="T66" i="115"/>
  <c r="T20" i="132"/>
  <c r="T36" i="132"/>
  <c r="T62" i="115"/>
  <c r="T64" i="115"/>
  <c r="T47" i="132"/>
  <c r="T35" i="132"/>
  <c r="N42" i="115"/>
  <c r="T48" i="132"/>
  <c r="T49" i="115"/>
  <c r="T66" i="132"/>
  <c r="H29" i="132"/>
  <c r="K29" i="115"/>
  <c r="T25" i="132"/>
  <c r="T61" i="115"/>
  <c r="T51" i="115"/>
  <c r="N29" i="132"/>
  <c r="T46" i="132"/>
  <c r="N29" i="115"/>
  <c r="T45" i="115"/>
  <c r="T27" i="132"/>
  <c r="T61" i="132"/>
  <c r="T20" i="115"/>
  <c r="T38" i="132"/>
  <c r="S70" i="132"/>
  <c r="R70" i="132"/>
  <c r="J44" i="101" l="1"/>
  <c r="T25" i="116"/>
  <c r="T35" i="116"/>
  <c r="T21" i="116"/>
  <c r="T63" i="116"/>
  <c r="T40" i="116"/>
  <c r="T65" i="116"/>
  <c r="T44" i="116"/>
  <c r="G44" i="101"/>
  <c r="T46" i="116"/>
  <c r="T51" i="116"/>
  <c r="N29" i="116"/>
  <c r="E41" i="125"/>
  <c r="T33" i="116"/>
  <c r="T38" i="116"/>
  <c r="T53" i="116"/>
  <c r="T58" i="116"/>
  <c r="T62" i="116"/>
  <c r="T60" i="116"/>
  <c r="T52" i="116"/>
  <c r="T18" i="116"/>
  <c r="T49" i="116"/>
  <c r="N42" i="116"/>
  <c r="E31" i="125" s="1"/>
  <c r="T43" i="116"/>
  <c r="T20" i="116"/>
  <c r="T45" i="116"/>
  <c r="T23" i="116"/>
  <c r="H55" i="116"/>
  <c r="H16" i="116"/>
  <c r="E17" i="125" s="1"/>
  <c r="H29" i="116"/>
  <c r="E23" i="125" s="1"/>
  <c r="T61" i="116"/>
  <c r="T59" i="116"/>
  <c r="T30" i="116"/>
  <c r="T27" i="116"/>
  <c r="T39" i="116"/>
  <c r="T47" i="116"/>
  <c r="E37" i="125"/>
  <c r="T37" i="116"/>
  <c r="T64" i="116"/>
  <c r="T22" i="116"/>
  <c r="N16" i="116"/>
  <c r="T66" i="116"/>
  <c r="T24" i="116"/>
  <c r="T48" i="116"/>
  <c r="Q29" i="116"/>
  <c r="E25" i="125" s="1"/>
  <c r="K29" i="116"/>
  <c r="E24" i="125" s="1"/>
  <c r="T32" i="116"/>
  <c r="T36" i="116"/>
  <c r="E38" i="125"/>
  <c r="K16" i="116"/>
  <c r="E18" i="125" s="1"/>
  <c r="T34" i="116"/>
  <c r="T26" i="116"/>
  <c r="Q42" i="116"/>
  <c r="E32" i="125" s="1"/>
  <c r="T57" i="116"/>
  <c r="T19" i="116"/>
  <c r="T17" i="116"/>
  <c r="T50" i="116"/>
  <c r="E42" i="125"/>
  <c r="T31" i="116"/>
  <c r="K42" i="116"/>
  <c r="E30" i="125" s="1"/>
  <c r="H42" i="116"/>
  <c r="E29" i="125" s="1"/>
  <c r="Q55" i="116"/>
  <c r="N55" i="116"/>
  <c r="T56" i="116"/>
  <c r="K55" i="116"/>
  <c r="Q16" i="116"/>
  <c r="E19" i="125" s="1"/>
  <c r="T16" i="132"/>
  <c r="N70" i="115"/>
  <c r="K70" i="115"/>
  <c r="T29" i="132"/>
  <c r="H70" i="115"/>
  <c r="T55" i="115"/>
  <c r="T55" i="132"/>
  <c r="H70" i="132"/>
  <c r="T16" i="115"/>
  <c r="Q70" i="115"/>
  <c r="K70" i="132"/>
  <c r="T42" i="115"/>
  <c r="T29" i="115"/>
  <c r="N70" i="132"/>
  <c r="Q70" i="132"/>
  <c r="T42" i="132"/>
  <c r="J15" i="83"/>
  <c r="I15" i="83"/>
  <c r="E40" i="125" l="1"/>
  <c r="E36" i="125"/>
  <c r="N70" i="116"/>
  <c r="Q70" i="116"/>
  <c r="T29" i="116"/>
  <c r="H70" i="116"/>
  <c r="T16" i="116"/>
  <c r="T42" i="116"/>
  <c r="T55" i="116"/>
  <c r="K70" i="116"/>
  <c r="T70" i="115"/>
  <c r="T70" i="132"/>
  <c r="K28" i="125"/>
  <c r="K27" i="125" s="1"/>
  <c r="J28" i="125"/>
  <c r="J27" i="125" s="1"/>
  <c r="I28" i="125"/>
  <c r="I27" i="125" s="1"/>
  <c r="H28" i="125"/>
  <c r="H27" i="125" s="1"/>
  <c r="G28" i="125"/>
  <c r="G27" i="125" s="1"/>
  <c r="F28" i="125"/>
  <c r="F27" i="125" s="1"/>
  <c r="E28" i="125"/>
  <c r="E27" i="125" s="1"/>
  <c r="D28" i="125"/>
  <c r="D27" i="125" s="1"/>
  <c r="C28" i="125"/>
  <c r="C27" i="125" s="1"/>
  <c r="K22" i="125"/>
  <c r="K21" i="125" s="1"/>
  <c r="J22" i="125"/>
  <c r="J21" i="125" s="1"/>
  <c r="I22" i="125"/>
  <c r="I21" i="125" s="1"/>
  <c r="H22" i="125"/>
  <c r="H21" i="125" s="1"/>
  <c r="G22" i="125"/>
  <c r="G21" i="125" s="1"/>
  <c r="F22" i="125"/>
  <c r="F21" i="125" s="1"/>
  <c r="E22" i="125"/>
  <c r="E21" i="125" s="1"/>
  <c r="D22" i="125"/>
  <c r="D21" i="125" s="1"/>
  <c r="C22" i="125"/>
  <c r="C21" i="125" s="1"/>
  <c r="T70" i="116" l="1"/>
  <c r="K16" i="125"/>
  <c r="K15" i="125" s="1"/>
  <c r="J16" i="125"/>
  <c r="J15" i="125" s="1"/>
  <c r="I16" i="125"/>
  <c r="I15" i="125" s="1"/>
  <c r="H16" i="125"/>
  <c r="H15" i="125" s="1"/>
  <c r="G16" i="125"/>
  <c r="G15" i="125" s="1"/>
  <c r="F16" i="125"/>
  <c r="F15" i="125" s="1"/>
  <c r="E16" i="125"/>
  <c r="E15" i="125" s="1"/>
  <c r="D16" i="125"/>
  <c r="D15" i="125" s="1"/>
  <c r="C16" i="125"/>
  <c r="C15" i="125" s="1"/>
  <c r="J34" i="125" l="1"/>
  <c r="J46" i="125" s="1"/>
  <c r="D34" i="125"/>
  <c r="D46" i="125" s="1"/>
  <c r="K34" i="125"/>
  <c r="K46" i="125" s="1"/>
  <c r="I34" i="125"/>
  <c r="I46" i="125" s="1"/>
  <c r="H34" i="125"/>
  <c r="H46" i="125" s="1"/>
  <c r="F34" i="125"/>
  <c r="F46" i="125" s="1"/>
  <c r="C34" i="125"/>
  <c r="C46" i="125" s="1"/>
  <c r="E34" i="125"/>
  <c r="E46" i="125" s="1"/>
  <c r="G34" i="125"/>
  <c r="G46" i="125" s="1"/>
  <c r="L44" i="101" l="1"/>
  <c r="K44" i="101"/>
  <c r="I44" i="101"/>
  <c r="F44" i="101"/>
  <c r="E44" i="101"/>
  <c r="D44" i="101"/>
  <c r="E15" i="83"/>
</calcChain>
</file>

<file path=xl/sharedStrings.xml><?xml version="1.0" encoding="utf-8"?>
<sst xmlns="http://schemas.openxmlformats.org/spreadsheetml/2006/main" count="3449" uniqueCount="190">
  <si>
    <t>Volumen</t>
  </si>
  <si>
    <t>Presión</t>
  </si>
  <si>
    <t>MWh</t>
  </si>
  <si>
    <t>TOTAL GAS DE EMISIÓN</t>
  </si>
  <si>
    <t>TOTAL</t>
  </si>
  <si>
    <t>Total</t>
  </si>
  <si>
    <t>Presión &gt; 60 bar</t>
  </si>
  <si>
    <t>4&lt;P&lt;16 bar</t>
  </si>
  <si>
    <t>16&lt;P&lt;60 bar</t>
  </si>
  <si>
    <t>P&lt;4 bar</t>
  </si>
  <si>
    <t>Nombre</t>
  </si>
  <si>
    <t>Peaje</t>
  </si>
  <si>
    <t>CUPS</t>
  </si>
  <si>
    <t>Nº</t>
  </si>
  <si>
    <t>Qd (kWh/día)</t>
  </si>
  <si>
    <t>Notas:</t>
  </si>
  <si>
    <t>Transportista/Distribuidor:</t>
  </si>
  <si>
    <t>Plantas Satélite</t>
  </si>
  <si>
    <t>Gasoductos</t>
  </si>
  <si>
    <t>Transportista</t>
  </si>
  <si>
    <t>Desde</t>
  </si>
  <si>
    <t>Hasta</t>
  </si>
  <si>
    <t>Volumen (kWh/año)</t>
  </si>
  <si>
    <t>Transporte</t>
  </si>
  <si>
    <t>Estaciones de Compresión</t>
  </si>
  <si>
    <t>AASS</t>
  </si>
  <si>
    <t xml:space="preserve">        ERM</t>
  </si>
  <si>
    <t>Conexiones Internacionales</t>
  </si>
  <si>
    <t>ENTRADA</t>
  </si>
  <si>
    <t>SALIDA</t>
  </si>
  <si>
    <t>Volumen (MWh)</t>
  </si>
  <si>
    <t>Medgaz</t>
  </si>
  <si>
    <t>Clientes Promedio</t>
  </si>
  <si>
    <t>VIP Ibérico</t>
  </si>
  <si>
    <t>VIP Pirineos</t>
  </si>
  <si>
    <t>Tarifa GME</t>
  </si>
  <si>
    <t>Resto</t>
  </si>
  <si>
    <t>P&gt;60 bar</t>
  </si>
  <si>
    <t>Suministro GNL Directo a cliente final (2)</t>
  </si>
  <si>
    <t>Clientes 
Promedio (3)</t>
  </si>
  <si>
    <t>Capacidad  Contratada Promedio (4)</t>
  </si>
  <si>
    <t>Capacidad contratada promedio (1)</t>
  </si>
  <si>
    <t>(1) La capacidad contratada promedio se calculará como la media de la capacidad contratada durante cada uno de los doce meses de consumo. A la hora de calcular dicha capacidad mensual, se tendrá en cuenta la duración de los contratos de corto plazo.</t>
  </si>
  <si>
    <t>Contratos Mensuales</t>
  </si>
  <si>
    <t>Contratos Trimestrales</t>
  </si>
  <si>
    <t>Generación Eléctrica</t>
  </si>
  <si>
    <t>Generacion Eléctrica Peninsular</t>
  </si>
  <si>
    <t>Generacion Eléctrica Extrapeninsular</t>
  </si>
  <si>
    <t>Peninsular</t>
  </si>
  <si>
    <t>No Peninsular</t>
  </si>
  <si>
    <t>CONSUMIDORES CONECTADOS A PLANTAS SATELITE</t>
  </si>
  <si>
    <t>CONSUMIDORES CONECTADOS A LA RED DE TRANSPORTE - DISTRIBUCIÓN</t>
  </si>
  <si>
    <t>4&lt;P bar
CONECTADOS A PLANTAS SATÉLITE</t>
  </si>
  <si>
    <t>4&lt;P bar
CONECTADOS A LA RED DE TRANSPORTE - DISTRIBUCIÓN</t>
  </si>
  <si>
    <t>kWh</t>
  </si>
  <si>
    <t xml:space="preserve">Numero de puntos de inyección </t>
  </si>
  <si>
    <t>TOTAL GAS INYECTADO</t>
  </si>
  <si>
    <t>Contratos Anuales</t>
  </si>
  <si>
    <t>NP3: Nivel de presión superior a 60 bar</t>
  </si>
  <si>
    <t>NP2: Nivel de presión superior a 16 bar e inferior o igual a 60 bar</t>
  </si>
  <si>
    <t>Nivel de Presión</t>
  </si>
  <si>
    <t>NP0: Nivel de presión inferior o igual a 4 bar</t>
  </si>
  <si>
    <t>NP1: Nivel de presión superior a 4 bar e inferior o igual a 16 bar</t>
  </si>
  <si>
    <t>Capacidad  Contratada Promedio (1)</t>
  </si>
  <si>
    <t>Numero de puntos de recarga</t>
  </si>
  <si>
    <t>Dirección</t>
  </si>
  <si>
    <t>Municipio en la que se encuentra situado</t>
  </si>
  <si>
    <t>Titular del punto de suministro</t>
  </si>
  <si>
    <t>Código Postal</t>
  </si>
  <si>
    <t>CIF del Punto de Suministro</t>
  </si>
  <si>
    <r>
      <t>Presión</t>
    </r>
    <r>
      <rPr>
        <vertAlign val="superscript"/>
        <sz val="11"/>
        <color theme="0"/>
        <rFont val="Arial"/>
        <family val="2"/>
      </rPr>
      <t xml:space="preserve"> </t>
    </r>
  </si>
  <si>
    <t>C ≤ 5.000</t>
  </si>
  <si>
    <t>5.000 &lt; C ≤  15.000</t>
  </si>
  <si>
    <t>15.000 &lt; C ≤  50.000</t>
  </si>
  <si>
    <t>50.000 &lt; C ≤  300.000</t>
  </si>
  <si>
    <t>300.000 &lt; C ≤  1.500.000</t>
  </si>
  <si>
    <t>1.500.000 &lt; C ≤  5.000.000</t>
  </si>
  <si>
    <t>RL.1</t>
  </si>
  <si>
    <t>RL.2</t>
  </si>
  <si>
    <t>RL.3</t>
  </si>
  <si>
    <t>RL.4</t>
  </si>
  <si>
    <t>RL.5</t>
  </si>
  <si>
    <t>RL.6</t>
  </si>
  <si>
    <t>5.000.000 &lt; C ≤  15.000.000</t>
  </si>
  <si>
    <t>15.000.000 &lt; C ≤  50.000.000</t>
  </si>
  <si>
    <t>50.000.000 &lt; C ≤  150.000.000</t>
  </si>
  <si>
    <t>150.000.000 &lt; C ≤  500.000.000</t>
  </si>
  <si>
    <t>C &gt; 500.000.000</t>
  </si>
  <si>
    <t>RL.7</t>
  </si>
  <si>
    <t>RL.8</t>
  </si>
  <si>
    <t>RL.9</t>
  </si>
  <si>
    <t>RL.10</t>
  </si>
  <si>
    <t>RL.11</t>
  </si>
  <si>
    <t xml:space="preserve">P ≤ 4 bar </t>
  </si>
  <si>
    <t>4 &lt; P ≤ 16 bar</t>
  </si>
  <si>
    <t>16 &lt; P ≤ 60 bar</t>
  </si>
  <si>
    <t>Red Troncal (si/no)</t>
  </si>
  <si>
    <t>Capacidad  Contratada Equivalente</t>
  </si>
  <si>
    <t>FIRME</t>
  </si>
  <si>
    <t>INTERRUMPIBLE</t>
  </si>
  <si>
    <t>(2) Carga de cisternas de compañías comercializadoras con destino a un unico consumidor final nacional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</si>
  <si>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</si>
  <si>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</si>
  <si>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</si>
  <si>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</si>
  <si>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</si>
  <si>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</si>
  <si>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</si>
  <si>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</si>
  <si>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</si>
  <si>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</si>
  <si>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</si>
  <si>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</si>
  <si>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CAPACIDAD CONTRATADA DE SALIDA NACIONAL</t>
  </si>
  <si>
    <t>Capacidad contratada promedio</t>
  </si>
  <si>
    <t xml:space="preserve">Planta Satélite P ≤ 4 bar </t>
  </si>
  <si>
    <t>Entradas</t>
  </si>
  <si>
    <t>MEDGAZ</t>
  </si>
  <si>
    <t>Salidas</t>
  </si>
  <si>
    <t>NIVEL DE CONFIDENCIALIDAD</t>
  </si>
  <si>
    <t>CONFIDENCIAL</t>
  </si>
  <si>
    <t>RESPONSABLE DE LA INORMACIÓN</t>
  </si>
  <si>
    <t>DE</t>
  </si>
  <si>
    <t xml:space="preserve"> de equipo de medida con capacidad de registro diario del caudal máximo demandado</t>
  </si>
  <si>
    <t>Contratos Diarios (*)</t>
  </si>
  <si>
    <t>Contratos Intradiarios (*)</t>
  </si>
  <si>
    <t>NOTA:(*) Para los contratos díarios e intradiarios indicar la capacidad contratada promedio se calculará como la media de la capacidad contratada durante cada uno de los doce meses de consumo. A la hora de calcular dicha capacidad mensual, se tendrá en cuenta la duración de los contratos de corto plazo.</t>
  </si>
  <si>
    <t>Peaje Circular 6/2020</t>
  </si>
  <si>
    <t>VIP Pirineos Firme</t>
  </si>
  <si>
    <t>VIP Pirineos Interrumpible</t>
  </si>
  <si>
    <t>VIP Ibérico Firme</t>
  </si>
  <si>
    <t>VIP Ibérico Interrumpible</t>
  </si>
  <si>
    <t>Capacidad contratada equivalente (kWh/día)</t>
  </si>
  <si>
    <t>ANEXO C.4 - Desglose por tramos de consumo de los consumidores de baja presión</t>
  </si>
  <si>
    <t>ANEXO C.9 - Perfiles de consumo diarios de clientes con telemedida instalada y operativa excluidos ciclos combinados</t>
  </si>
  <si>
    <t>ANEXO C.13 - Capacidad contratada desglosada por duración de contratos en las conexiones internacionales</t>
  </si>
  <si>
    <t>&gt; 8.000.000</t>
  </si>
  <si>
    <t>NP3: Nivel de presión superior a 60 bar 
red troncal</t>
  </si>
  <si>
    <t>NP3: Nivel de presión superior a 60 bar 
red no troncal</t>
  </si>
  <si>
    <t>Consumidores suministrados desde Red Transporte Dirstribución</t>
  </si>
  <si>
    <t>RL.1, RL.2 y RL.3</t>
  </si>
  <si>
    <t>Consumidores sumnisitrados desde red abastecida a través de Plantas Satélite</t>
  </si>
  <si>
    <t>Anual</t>
  </si>
  <si>
    <t>Duración</t>
  </si>
  <si>
    <t>Día de gas</t>
  </si>
  <si>
    <t>ANEXO C.5 - Información de puntos de suministro que sin obligación de telemedida disponen</t>
  </si>
  <si>
    <r>
      <t xml:space="preserve">Consumidores que sin tener obligación </t>
    </r>
    <r>
      <rPr>
        <b/>
        <u/>
        <sz val="16"/>
        <color theme="0"/>
        <rFont val="Arial"/>
        <family val="2"/>
      </rPr>
      <t>tengan instalado</t>
    </r>
    <r>
      <rPr>
        <b/>
        <sz val="16"/>
        <color theme="0"/>
        <rFont val="Arial"/>
        <family val="2"/>
      </rPr>
      <t xml:space="preserve"> un equipo que permita la medición de caudales diarios y detalle de los que hayan optado por el modo de facturación por caudal</t>
    </r>
  </si>
  <si>
    <t>ANEXO C.10b - Identificación de los puntos de recarga de vehículos de gas natural de acceso público</t>
  </si>
  <si>
    <t>ANEXO C.10a - Información relativa a a los puntos de recarga de vehículos de gas natural de acceso público</t>
  </si>
  <si>
    <t>ANEXO C.11 - Conexiones internacionales</t>
  </si>
  <si>
    <t>ANEXO C.13 - Necesidades de adquisición de Gas de Operación, Gas mínimo de llenado y gas colchón.</t>
  </si>
  <si>
    <t>ANEXO C.14a - Inyección de biogás. Total sistema (MWh).</t>
  </si>
  <si>
    <t>ANEXO C.14b - Identificación de los puntos de inyección de biogás en la red</t>
  </si>
  <si>
    <t>Identificación del punto de inyección de biogás</t>
  </si>
  <si>
    <t>Clientes 
Promedio (1)</t>
  </si>
  <si>
    <t>(1) El número de clientes promedio se calculará como la media del nº de clientes registrados mensualmente.</t>
  </si>
  <si>
    <t>Clientes Promedio (Nº)</t>
  </si>
  <si>
    <t>Capacidad contratada (MWh/día)</t>
  </si>
  <si>
    <t>Con modo de facturación por caudal</t>
  </si>
  <si>
    <t>Consumidores con equipo que permita la medicion de caudales diarios</t>
  </si>
  <si>
    <t xml:space="preserve">Q4 </t>
  </si>
  <si>
    <t xml:space="preserve">Q1 </t>
  </si>
  <si>
    <t>Q2</t>
  </si>
  <si>
    <t>Q3</t>
  </si>
  <si>
    <t>(1) Carga de cisternas de compañías comercializadoras con destino a un unico consumidor final nacional</t>
  </si>
  <si>
    <t>(2) El número de clientes promedio se calculará como la media del nº de clientes registrados mensualmente.</t>
  </si>
  <si>
    <t>Suministro GNL Directo a cliente final (1)</t>
  </si>
  <si>
    <t>Clientes 
Promedio (2)</t>
  </si>
  <si>
    <t>¿Acogido a la Disposición adicional cuarta Circular 6/2020? (SI/NO)</t>
  </si>
  <si>
    <t>Tipo: Acceso público / Privado</t>
  </si>
  <si>
    <t>Gas de operación</t>
  </si>
  <si>
    <t>Gas talón, gas colchón y mínimo de llenado</t>
  </si>
  <si>
    <t>Multiplicadores</t>
  </si>
  <si>
    <t>1.- Transporte</t>
  </si>
  <si>
    <t>Entrada</t>
  </si>
  <si>
    <t>Salida Nacional y Red Local</t>
  </si>
  <si>
    <t>Salida no nacional Transporte</t>
  </si>
  <si>
    <t>Fecha INICIO</t>
  </si>
  <si>
    <t>Fecha FIN</t>
  </si>
  <si>
    <t>1b.- Año de gas 2027</t>
  </si>
  <si>
    <t>1a.- Año de gas 2026</t>
  </si>
  <si>
    <t>1b.- Año de gas 2028</t>
  </si>
  <si>
    <t>ANEXO C.6a - Capacidad contratada desglosada por duración de contratos de generación eléctrica peninsular para los años de gas 2026, 2027 y 2028</t>
  </si>
  <si>
    <t>ANEXO C.6b - Capacidad contratada desglosada por duración de contratos de generación eléctrica extrapeninsular para los años de gas 2026, 2027 y 2028</t>
  </si>
  <si>
    <t>ANEXO C6c - Capacidad contratada desglosada por duración de contratos de puntos de suministro abastecidos desde plantas satélite de distribución para los años de gas 2026, 2027 y 2028</t>
  </si>
  <si>
    <t>ANEXO C.6d - Capacidad contratada desglosada por duración de contratos de resto de puntos de suministro para los años de gas 2026, 2027 y 2028</t>
  </si>
  <si>
    <t>ANEXO C.7 - Previsión de consumo nacional. (MWh) 2028-2033</t>
  </si>
  <si>
    <t>ANEXO C.8  - Pérfiles de consumo diarios de ciclos combinados y centrales térmicas.  Año de gas 2026 (kWh).</t>
  </si>
  <si>
    <t xml:space="preserve"> y centrales térmicas año de gas 2026 (kWh).</t>
  </si>
  <si>
    <t>ANEXO C.6a - Capacidad contratada desglosada por duración de contratos de generación eléctrica peninsular para los años de 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</si>
</sst>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_-* #,##0\ _P_t_a_-;\-* #,##0\ _P_t_a_-;_-* &quot;-&quot;\ _P_t_a_-;_-@_-"/>
    <numFmt numFmtId="166" formatCode="0_ ;\-0\ "/>
    <numFmt numFmtId="167" formatCode="_-* #,##0.0\ _€_-;\-* #,##0.0\ _€_-;_-* &quot;-&quot;??\ _€_-;_-@_-"/>
    <numFmt numFmtId="168" formatCode="_-* #,##0\ _€_-;\-* #,##0\ _€_-;_-* &quot;-&quot;??\ _€_-;_-@_-"/>
    <numFmt numFmtId="169" formatCode="#,##0.0000"/>
  </numFmts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1"/>
      <color indexed="9"/>
      <name val="Arial"/>
      <family val="2"/>
    </font>
    <font>
      <b/>
      <sz val="11"/>
      <color indexed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6"/>
      <name val="Arial"/>
      <family val="2"/>
    </font>
    <font>
      <sz val="12"/>
      <color indexed="9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b/>
      <sz val="18"/>
      <name val="Arial"/>
      <family val="2"/>
    </font>
    <font>
      <sz val="11"/>
      <color theme="1"/>
      <name val="Arial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6"/>
      <color theme="0"/>
      <name val="Arial"/>
      <family val="2"/>
    </font>
    <font>
      <sz val="10"/>
      <name val="Arial"/>
      <family val="2"/>
    </font>
    <font>
      <sz val="11"/>
      <color rgb="FFFF0000"/>
      <name val="Arial"/>
      <family val="2"/>
    </font>
    <font>
      <vertAlign val="superscript"/>
      <sz val="11"/>
      <color theme="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6"/>
      <color theme="0"/>
      <name val="Arial"/>
      <family val="2"/>
    </font>
    <font>
      <b/>
      <sz val="11"/>
      <color indexed="9"/>
      <name val="Arial"/>
      <family val="2"/>
    </font>
    <font>
      <sz val="8"/>
      <name val="Arial"/>
      <family val="2"/>
    </font>
    <font>
      <b/>
      <sz val="15"/>
      <color theme="0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15"/>
      <name val="Arial"/>
      <family val="2"/>
    </font>
    <font>
      <b/>
      <sz val="13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sz val="9"/>
      <name val="Arial"/>
      <family val="2"/>
    </font>
    <font>
      <i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C000"/>
        <bgColor indexed="64"/>
      </patternFill>
    </fill>
  </fills>
  <borders count="1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9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9"/>
      </right>
      <top style="medium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64"/>
      </top>
      <bottom style="thin">
        <color indexed="9"/>
      </bottom>
      <diagonal/>
    </border>
    <border>
      <left style="thin">
        <color indexed="9"/>
      </left>
      <right style="medium">
        <color indexed="64"/>
      </right>
      <top style="medium">
        <color indexed="64"/>
      </top>
      <bottom style="thin">
        <color indexed="9"/>
      </bottom>
      <diagonal/>
    </border>
    <border>
      <left style="medium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64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9"/>
      </right>
      <top style="medium">
        <color indexed="64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medium">
        <color indexed="64"/>
      </bottom>
      <diagonal/>
    </border>
    <border>
      <left style="thin">
        <color indexed="9"/>
      </left>
      <right style="medium">
        <color indexed="64"/>
      </right>
      <top style="thin">
        <color indexed="9"/>
      </top>
      <bottom style="medium">
        <color indexed="64"/>
      </bottom>
      <diagonal/>
    </border>
    <border>
      <left/>
      <right style="thin">
        <color indexed="9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medium">
        <color indexed="64"/>
      </left>
      <right style="thin">
        <color indexed="9"/>
      </right>
      <top style="thin">
        <color indexed="9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9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9"/>
      </left>
      <right style="medium">
        <color theme="1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medium">
        <color theme="0"/>
      </left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thin">
        <color indexed="9"/>
      </left>
      <right style="thick">
        <color theme="0"/>
      </right>
      <top style="medium">
        <color indexed="64"/>
      </top>
      <bottom style="medium">
        <color indexed="64"/>
      </bottom>
      <diagonal/>
    </border>
    <border>
      <left style="thick">
        <color theme="0"/>
      </left>
      <right style="thin">
        <color indexed="9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thin">
        <color indexed="9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9"/>
      </left>
      <right style="medium">
        <color indexed="9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9"/>
      </left>
      <right style="thin">
        <color indexed="9"/>
      </right>
      <top/>
      <bottom style="medium">
        <color indexed="64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indexed="64"/>
      </bottom>
      <diagonal/>
    </border>
  </borders>
  <cellStyleXfs count="20"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2" fillId="0" borderId="0"/>
    <xf numFmtId="0" fontId="10" fillId="0" borderId="0"/>
    <xf numFmtId="9" fontId="10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164" fontId="2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7" fillId="0" borderId="0" applyFont="0" applyFill="0" applyBorder="0" applyAlignment="0" applyProtection="0"/>
  </cellStyleXfs>
  <cellXfs count="510">
    <xf numFmtId="0" fontId="0" fillId="0" borderId="0" xfId="0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10" applyFont="1" applyAlignment="1">
      <alignment horizontal="center" vertical="center"/>
    </xf>
    <xf numFmtId="3" fontId="9" fillId="0" borderId="0" xfId="1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3" fontId="6" fillId="0" borderId="0" xfId="10" applyNumberFormat="1" applyFont="1" applyAlignment="1">
      <alignment horizontal="center" vertical="center"/>
    </xf>
    <xf numFmtId="3" fontId="6" fillId="0" borderId="5" xfId="0" applyNumberFormat="1" applyFont="1" applyBorder="1" applyAlignment="1">
      <alignment vertical="center"/>
    </xf>
    <xf numFmtId="3" fontId="6" fillId="0" borderId="1" xfId="1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14" fontId="0" fillId="0" borderId="0" xfId="0" applyNumberFormat="1"/>
    <xf numFmtId="0" fontId="12" fillId="0" borderId="0" xfId="0" applyFont="1" applyAlignment="1">
      <alignment vertical="center"/>
    </xf>
    <xf numFmtId="3" fontId="6" fillId="0" borderId="11" xfId="0" applyNumberFormat="1" applyFont="1" applyBorder="1" applyAlignment="1">
      <alignment vertical="center"/>
    </xf>
    <xf numFmtId="3" fontId="6" fillId="0" borderId="12" xfId="0" applyNumberFormat="1" applyFont="1" applyBorder="1" applyAlignment="1">
      <alignment vertical="center"/>
    </xf>
    <xf numFmtId="0" fontId="6" fillId="0" borderId="0" xfId="0" applyFont="1" applyAlignment="1">
      <alignment horizontal="centerContinuous" vertical="center" wrapText="1"/>
    </xf>
    <xf numFmtId="0" fontId="9" fillId="0" borderId="0" xfId="0" applyFont="1" applyAlignment="1">
      <alignment horizontal="centerContinuous" vertical="center"/>
    </xf>
    <xf numFmtId="0" fontId="10" fillId="0" borderId="0" xfId="0" applyFont="1" applyAlignment="1">
      <alignment horizontal="centerContinuous" vertical="center"/>
    </xf>
    <xf numFmtId="0" fontId="16" fillId="0" borderId="0" xfId="0" applyFont="1" applyAlignment="1">
      <alignment vertical="center"/>
    </xf>
    <xf numFmtId="49" fontId="5" fillId="0" borderId="0" xfId="0" applyNumberFormat="1" applyFont="1" applyAlignment="1">
      <alignment horizontal="left" indent="2"/>
    </xf>
    <xf numFmtId="3" fontId="6" fillId="0" borderId="11" xfId="10" applyNumberFormat="1" applyFont="1" applyBorder="1" applyAlignment="1">
      <alignment horizontal="center" vertical="center"/>
    </xf>
    <xf numFmtId="0" fontId="6" fillId="0" borderId="0" xfId="8" applyFont="1" applyAlignment="1">
      <alignment vertical="center"/>
    </xf>
    <xf numFmtId="0" fontId="16" fillId="0" borderId="0" xfId="8" applyFont="1" applyAlignment="1">
      <alignment vertical="center"/>
    </xf>
    <xf numFmtId="0" fontId="12" fillId="0" borderId="0" xfId="8" applyFont="1" applyAlignment="1">
      <alignment vertical="center"/>
    </xf>
    <xf numFmtId="0" fontId="8" fillId="0" borderId="0" xfId="8" applyFont="1" applyAlignment="1">
      <alignment horizontal="center" vertical="center"/>
    </xf>
    <xf numFmtId="0" fontId="10" fillId="0" borderId="0" xfId="8" applyAlignment="1">
      <alignment horizontal="center" vertical="center"/>
    </xf>
    <xf numFmtId="0" fontId="6" fillId="0" borderId="0" xfId="8" applyFont="1" applyAlignment="1">
      <alignment horizontal="center" vertical="center" wrapText="1"/>
    </xf>
    <xf numFmtId="0" fontId="6" fillId="0" borderId="0" xfId="11" applyFont="1" applyAlignment="1">
      <alignment horizontal="center" vertical="center"/>
    </xf>
    <xf numFmtId="3" fontId="9" fillId="0" borderId="0" xfId="11" applyNumberFormat="1" applyFont="1" applyAlignment="1">
      <alignment horizontal="center" vertical="center"/>
    </xf>
    <xf numFmtId="0" fontId="9" fillId="0" borderId="0" xfId="8" applyFont="1" applyAlignment="1">
      <alignment vertical="center"/>
    </xf>
    <xf numFmtId="3" fontId="6" fillId="0" borderId="15" xfId="11" quotePrefix="1" applyNumberFormat="1" applyFont="1" applyBorder="1" applyAlignment="1">
      <alignment horizontal="center" vertical="center"/>
    </xf>
    <xf numFmtId="3" fontId="6" fillId="0" borderId="15" xfId="11" applyNumberFormat="1" applyFont="1" applyBorder="1" applyAlignment="1">
      <alignment horizontal="center" vertical="center"/>
    </xf>
    <xf numFmtId="3" fontId="6" fillId="0" borderId="4" xfId="8" applyNumberFormat="1" applyFont="1" applyBorder="1" applyAlignment="1">
      <alignment vertical="center"/>
    </xf>
    <xf numFmtId="3" fontId="6" fillId="0" borderId="3" xfId="8" applyNumberFormat="1" applyFont="1" applyBorder="1" applyAlignment="1">
      <alignment vertical="center"/>
    </xf>
    <xf numFmtId="3" fontId="6" fillId="0" borderId="9" xfId="8" applyNumberFormat="1" applyFont="1" applyBorder="1" applyAlignment="1">
      <alignment vertical="center"/>
    </xf>
    <xf numFmtId="3" fontId="6" fillId="0" borderId="1" xfId="11" quotePrefix="1" applyNumberFormat="1" applyFont="1" applyBorder="1" applyAlignment="1">
      <alignment horizontal="center" vertical="center"/>
    </xf>
    <xf numFmtId="3" fontId="6" fillId="0" borderId="1" xfId="11" applyNumberFormat="1" applyFont="1" applyBorder="1" applyAlignment="1">
      <alignment horizontal="center" vertical="center"/>
    </xf>
    <xf numFmtId="3" fontId="6" fillId="0" borderId="5" xfId="8" applyNumberFormat="1" applyFont="1" applyBorder="1" applyAlignment="1">
      <alignment vertical="center"/>
    </xf>
    <xf numFmtId="3" fontId="6" fillId="0" borderId="1" xfId="8" applyNumberFormat="1" applyFont="1" applyBorder="1" applyAlignment="1">
      <alignment vertical="center"/>
    </xf>
    <xf numFmtId="3" fontId="6" fillId="0" borderId="11" xfId="8" applyNumberFormat="1" applyFont="1" applyBorder="1" applyAlignment="1">
      <alignment vertical="center"/>
    </xf>
    <xf numFmtId="3" fontId="6" fillId="0" borderId="2" xfId="11" quotePrefix="1" applyNumberFormat="1" applyFont="1" applyBorder="1" applyAlignment="1">
      <alignment horizontal="center" vertical="center"/>
    </xf>
    <xf numFmtId="3" fontId="6" fillId="0" borderId="2" xfId="11" applyNumberFormat="1" applyFont="1" applyBorder="1" applyAlignment="1">
      <alignment horizontal="center" vertical="center"/>
    </xf>
    <xf numFmtId="3" fontId="6" fillId="0" borderId="6" xfId="8" applyNumberFormat="1" applyFont="1" applyBorder="1" applyAlignment="1">
      <alignment vertical="center"/>
    </xf>
    <xf numFmtId="3" fontId="6" fillId="0" borderId="2" xfId="8" applyNumberFormat="1" applyFont="1" applyBorder="1" applyAlignment="1">
      <alignment vertical="center"/>
    </xf>
    <xf numFmtId="3" fontId="6" fillId="0" borderId="12" xfId="8" applyNumberFormat="1" applyFont="1" applyBorder="1" applyAlignment="1">
      <alignment vertical="center"/>
    </xf>
    <xf numFmtId="3" fontId="6" fillId="0" borderId="0" xfId="11" applyNumberFormat="1" applyFont="1" applyAlignment="1">
      <alignment horizontal="center" vertical="center"/>
    </xf>
    <xf numFmtId="0" fontId="6" fillId="0" borderId="1" xfId="11" applyFont="1" applyBorder="1" applyAlignment="1">
      <alignment horizontal="center" vertical="center"/>
    </xf>
    <xf numFmtId="0" fontId="6" fillId="0" borderId="2" xfId="11" applyFont="1" applyBorder="1" applyAlignment="1">
      <alignment horizontal="center" vertical="center"/>
    </xf>
    <xf numFmtId="0" fontId="6" fillId="0" borderId="0" xfId="11" quotePrefix="1" applyFont="1" applyAlignment="1">
      <alignment horizontal="center" vertical="center"/>
    </xf>
    <xf numFmtId="3" fontId="6" fillId="0" borderId="0" xfId="8" applyNumberFormat="1" applyFont="1" applyAlignment="1">
      <alignment vertical="center"/>
    </xf>
    <xf numFmtId="49" fontId="9" fillId="0" borderId="0" xfId="8" applyNumberFormat="1" applyFont="1" applyAlignment="1">
      <alignment vertical="center"/>
    </xf>
    <xf numFmtId="165" fontId="6" fillId="0" borderId="0" xfId="5" applyFont="1" applyFill="1" applyBorder="1" applyAlignment="1">
      <alignment vertical="center"/>
    </xf>
    <xf numFmtId="49" fontId="15" fillId="3" borderId="26" xfId="8" applyNumberFormat="1" applyFont="1" applyFill="1" applyBorder="1" applyAlignment="1">
      <alignment horizontal="centerContinuous" vertical="center" wrapText="1"/>
    </xf>
    <xf numFmtId="49" fontId="15" fillId="3" borderId="27" xfId="8" applyNumberFormat="1" applyFont="1" applyFill="1" applyBorder="1" applyAlignment="1">
      <alignment horizontal="centerContinuous" vertical="center" wrapText="1"/>
    </xf>
    <xf numFmtId="49" fontId="15" fillId="3" borderId="28" xfId="8" applyNumberFormat="1" applyFont="1" applyFill="1" applyBorder="1" applyAlignment="1">
      <alignment horizontal="centerContinuous" vertical="center" wrapText="1"/>
    </xf>
    <xf numFmtId="0" fontId="17" fillId="0" borderId="0" xfId="8" applyFont="1" applyAlignment="1">
      <alignment vertical="center"/>
    </xf>
    <xf numFmtId="0" fontId="18" fillId="3" borderId="29" xfId="0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19" fillId="3" borderId="37" xfId="8" applyFont="1" applyFill="1" applyBorder="1" applyAlignment="1">
      <alignment horizontal="centerContinuous" vertical="center"/>
    </xf>
    <xf numFmtId="49" fontId="15" fillId="4" borderId="71" xfId="8" applyNumberFormat="1" applyFont="1" applyFill="1" applyBorder="1" applyAlignment="1">
      <alignment horizontal="centerContinuous" vertical="center" wrapText="1"/>
    </xf>
    <xf numFmtId="49" fontId="15" fillId="4" borderId="72" xfId="8" applyNumberFormat="1" applyFont="1" applyFill="1" applyBorder="1" applyAlignment="1">
      <alignment horizontal="centerContinuous" vertical="center" wrapText="1"/>
    </xf>
    <xf numFmtId="49" fontId="15" fillId="4" borderId="73" xfId="8" applyNumberFormat="1" applyFont="1" applyFill="1" applyBorder="1" applyAlignment="1">
      <alignment horizontal="centerContinuous" vertical="center" wrapText="1"/>
    </xf>
    <xf numFmtId="49" fontId="15" fillId="4" borderId="74" xfId="8" applyNumberFormat="1" applyFont="1" applyFill="1" applyBorder="1" applyAlignment="1">
      <alignment horizontal="centerContinuous" vertical="center" wrapText="1"/>
    </xf>
    <xf numFmtId="0" fontId="18" fillId="3" borderId="29" xfId="8" applyFont="1" applyFill="1" applyBorder="1" applyAlignment="1">
      <alignment vertical="center"/>
    </xf>
    <xf numFmtId="0" fontId="19" fillId="3" borderId="56" xfId="8" applyFont="1" applyFill="1" applyBorder="1" applyAlignment="1">
      <alignment horizontal="centerContinuous" vertical="center"/>
    </xf>
    <xf numFmtId="0" fontId="7" fillId="4" borderId="38" xfId="8" applyFont="1" applyFill="1" applyBorder="1" applyAlignment="1">
      <alignment horizontal="centerContinuous" vertical="center" wrapText="1"/>
    </xf>
    <xf numFmtId="0" fontId="7" fillId="4" borderId="39" xfId="8" applyFont="1" applyFill="1" applyBorder="1" applyAlignment="1">
      <alignment horizontal="centerContinuous" vertical="center" wrapText="1"/>
    </xf>
    <xf numFmtId="0" fontId="7" fillId="4" borderId="40" xfId="8" applyFont="1" applyFill="1" applyBorder="1" applyAlignment="1">
      <alignment horizontal="centerContinuous" vertical="center" wrapText="1"/>
    </xf>
    <xf numFmtId="0" fontId="7" fillId="4" borderId="41" xfId="8" applyFont="1" applyFill="1" applyBorder="1" applyAlignment="1">
      <alignment horizontal="centerContinuous" vertical="center" wrapText="1"/>
    </xf>
    <xf numFmtId="0" fontId="7" fillId="4" borderId="42" xfId="8" applyFont="1" applyFill="1" applyBorder="1" applyAlignment="1">
      <alignment horizontal="centerContinuous" vertical="center" wrapText="1"/>
    </xf>
    <xf numFmtId="0" fontId="7" fillId="4" borderId="46" xfId="8" applyFont="1" applyFill="1" applyBorder="1" applyAlignment="1">
      <alignment horizontal="centerContinuous" vertical="center" wrapText="1"/>
    </xf>
    <xf numFmtId="3" fontId="7" fillId="4" borderId="53" xfId="8" applyNumberFormat="1" applyFont="1" applyFill="1" applyBorder="1" applyAlignment="1">
      <alignment horizontal="center" vertical="center"/>
    </xf>
    <xf numFmtId="0" fontId="7" fillId="4" borderId="33" xfId="8" applyFont="1" applyFill="1" applyBorder="1" applyAlignment="1">
      <alignment horizontal="center" vertical="center" wrapText="1"/>
    </xf>
    <xf numFmtId="3" fontId="7" fillId="4" borderId="47" xfId="8" applyNumberFormat="1" applyFont="1" applyFill="1" applyBorder="1" applyAlignment="1">
      <alignment horizontal="center" vertical="center"/>
    </xf>
    <xf numFmtId="0" fontId="7" fillId="4" borderId="48" xfId="8" applyFont="1" applyFill="1" applyBorder="1" applyAlignment="1">
      <alignment horizontal="center" vertical="center" wrapText="1"/>
    </xf>
    <xf numFmtId="0" fontId="7" fillId="4" borderId="30" xfId="11" applyFont="1" applyFill="1" applyBorder="1" applyAlignment="1">
      <alignment horizontal="center" vertical="center"/>
    </xf>
    <xf numFmtId="0" fontId="7" fillId="4" borderId="31" xfId="11" applyFont="1" applyFill="1" applyBorder="1" applyAlignment="1">
      <alignment horizontal="center" vertical="center"/>
    </xf>
    <xf numFmtId="0" fontId="7" fillId="4" borderId="31" xfId="11" applyFont="1" applyFill="1" applyBorder="1" applyAlignment="1">
      <alignment horizontal="centerContinuous" vertical="center"/>
    </xf>
    <xf numFmtId="0" fontId="7" fillId="4" borderId="32" xfId="11" applyFont="1" applyFill="1" applyBorder="1" applyAlignment="1">
      <alignment horizontal="centerContinuous" vertical="center"/>
    </xf>
    <xf numFmtId="0" fontId="9" fillId="5" borderId="29" xfId="11" applyFont="1" applyFill="1" applyBorder="1" applyAlignment="1">
      <alignment horizontal="left" vertical="center"/>
    </xf>
    <xf numFmtId="0" fontId="9" fillId="5" borderId="56" xfId="11" quotePrefix="1" applyFont="1" applyFill="1" applyBorder="1" applyAlignment="1">
      <alignment horizontal="left" vertical="center"/>
    </xf>
    <xf numFmtId="0" fontId="9" fillId="5" borderId="37" xfId="11" quotePrefix="1" applyFont="1" applyFill="1" applyBorder="1" applyAlignment="1">
      <alignment horizontal="left" vertical="center"/>
    </xf>
    <xf numFmtId="3" fontId="9" fillId="5" borderId="34" xfId="8" applyNumberFormat="1" applyFont="1" applyFill="1" applyBorder="1" applyAlignment="1">
      <alignment vertical="center"/>
    </xf>
    <xf numFmtId="3" fontId="9" fillId="5" borderId="35" xfId="8" applyNumberFormat="1" applyFont="1" applyFill="1" applyBorder="1" applyAlignment="1">
      <alignment vertical="center"/>
    </xf>
    <xf numFmtId="3" fontId="9" fillId="5" borderId="36" xfId="8" applyNumberFormat="1" applyFont="1" applyFill="1" applyBorder="1" applyAlignment="1">
      <alignment vertical="center"/>
    </xf>
    <xf numFmtId="0" fontId="21" fillId="3" borderId="29" xfId="11" applyFont="1" applyFill="1" applyBorder="1" applyAlignment="1">
      <alignment horizontal="centerContinuous" vertical="center" wrapText="1"/>
    </xf>
    <xf numFmtId="0" fontId="21" fillId="3" borderId="56" xfId="11" applyFont="1" applyFill="1" applyBorder="1" applyAlignment="1">
      <alignment horizontal="centerContinuous" vertical="center" wrapText="1"/>
    </xf>
    <xf numFmtId="0" fontId="21" fillId="3" borderId="37" xfId="11" applyFont="1" applyFill="1" applyBorder="1" applyAlignment="1">
      <alignment horizontal="centerContinuous" vertical="center" wrapText="1"/>
    </xf>
    <xf numFmtId="3" fontId="21" fillId="3" borderId="30" xfId="8" applyNumberFormat="1" applyFont="1" applyFill="1" applyBorder="1" applyAlignment="1">
      <alignment vertical="center"/>
    </xf>
    <xf numFmtId="3" fontId="21" fillId="3" borderId="31" xfId="8" applyNumberFormat="1" applyFont="1" applyFill="1" applyBorder="1" applyAlignment="1">
      <alignment vertical="center"/>
    </xf>
    <xf numFmtId="0" fontId="6" fillId="0" borderId="15" xfId="11" applyFont="1" applyBorder="1" applyAlignment="1">
      <alignment horizontal="center" vertical="center"/>
    </xf>
    <xf numFmtId="0" fontId="9" fillId="0" borderId="0" xfId="11" quotePrefix="1" applyFont="1" applyAlignment="1">
      <alignment horizontal="center" vertical="center"/>
    </xf>
    <xf numFmtId="0" fontId="10" fillId="0" borderId="0" xfId="8" applyAlignment="1">
      <alignment horizontal="center" vertical="center" wrapText="1"/>
    </xf>
    <xf numFmtId="3" fontId="21" fillId="3" borderId="75" xfId="8" applyNumberFormat="1" applyFont="1" applyFill="1" applyBorder="1" applyAlignment="1">
      <alignment vertical="center"/>
    </xf>
    <xf numFmtId="3" fontId="21" fillId="3" borderId="76" xfId="8" applyNumberFormat="1" applyFont="1" applyFill="1" applyBorder="1" applyAlignment="1">
      <alignment vertical="center"/>
    </xf>
    <xf numFmtId="49" fontId="5" fillId="0" borderId="0" xfId="8" applyNumberFormat="1" applyFont="1" applyAlignment="1">
      <alignment horizontal="left" indent="2"/>
    </xf>
    <xf numFmtId="0" fontId="2" fillId="0" borderId="0" xfId="13"/>
    <xf numFmtId="0" fontId="2" fillId="0" borderId="0" xfId="13" applyAlignment="1">
      <alignment vertical="center"/>
    </xf>
    <xf numFmtId="0" fontId="9" fillId="0" borderId="0" xfId="13" applyFont="1" applyAlignment="1">
      <alignment vertical="center"/>
    </xf>
    <xf numFmtId="3" fontId="6" fillId="0" borderId="12" xfId="13" applyNumberFormat="1" applyFont="1" applyBorder="1" applyAlignment="1">
      <alignment vertical="center"/>
    </xf>
    <xf numFmtId="3" fontId="6" fillId="0" borderId="2" xfId="13" applyNumberFormat="1" applyFont="1" applyBorder="1" applyAlignment="1">
      <alignment vertical="center"/>
    </xf>
    <xf numFmtId="3" fontId="6" fillId="0" borderId="6" xfId="13" applyNumberFormat="1" applyFont="1" applyBorder="1" applyAlignment="1">
      <alignment vertical="center"/>
    </xf>
    <xf numFmtId="3" fontId="9" fillId="0" borderId="0" xfId="14" applyNumberFormat="1" applyFont="1" applyAlignment="1">
      <alignment horizontal="center" vertical="center"/>
    </xf>
    <xf numFmtId="3" fontId="14" fillId="0" borderId="21" xfId="14" applyNumberFormat="1" applyFont="1" applyBorder="1" applyAlignment="1">
      <alignment horizontal="left" vertical="center" indent="1"/>
    </xf>
    <xf numFmtId="3" fontId="9" fillId="0" borderId="9" xfId="13" applyNumberFormat="1" applyFont="1" applyBorder="1" applyAlignment="1">
      <alignment vertical="center"/>
    </xf>
    <xf numFmtId="3" fontId="9" fillId="0" borderId="3" xfId="13" applyNumberFormat="1" applyFont="1" applyBorder="1" applyAlignment="1">
      <alignment vertical="center"/>
    </xf>
    <xf numFmtId="3" fontId="9" fillId="0" borderId="4" xfId="13" applyNumberFormat="1" applyFont="1" applyBorder="1" applyAlignment="1">
      <alignment vertical="center"/>
    </xf>
    <xf numFmtId="3" fontId="14" fillId="0" borderId="18" xfId="14" applyNumberFormat="1" applyFont="1" applyBorder="1" applyAlignment="1">
      <alignment horizontal="left" vertical="center" indent="1"/>
    </xf>
    <xf numFmtId="0" fontId="6" fillId="0" borderId="0" xfId="13" applyFont="1" applyAlignment="1">
      <alignment vertical="center"/>
    </xf>
    <xf numFmtId="0" fontId="6" fillId="0" borderId="0" xfId="14" applyFont="1" applyAlignment="1">
      <alignment horizontal="center" vertical="center"/>
    </xf>
    <xf numFmtId="3" fontId="6" fillId="0" borderId="25" xfId="13" applyNumberFormat="1" applyFont="1" applyBorder="1" applyAlignment="1">
      <alignment vertical="center"/>
    </xf>
    <xf numFmtId="3" fontId="6" fillId="0" borderId="15" xfId="13" applyNumberFormat="1" applyFont="1" applyBorder="1" applyAlignment="1">
      <alignment vertical="center"/>
    </xf>
    <xf numFmtId="3" fontId="6" fillId="0" borderId="24" xfId="13" applyNumberFormat="1" applyFont="1" applyBorder="1" applyAlignment="1">
      <alignment vertical="center"/>
    </xf>
    <xf numFmtId="3" fontId="6" fillId="0" borderId="20" xfId="14" applyNumberFormat="1" applyFont="1" applyBorder="1" applyAlignment="1">
      <alignment horizontal="left" vertical="center" indent="1"/>
    </xf>
    <xf numFmtId="3" fontId="9" fillId="0" borderId="23" xfId="13" applyNumberFormat="1" applyFont="1" applyBorder="1" applyAlignment="1">
      <alignment vertical="center"/>
    </xf>
    <xf numFmtId="3" fontId="9" fillId="0" borderId="17" xfId="13" applyNumberFormat="1" applyFont="1" applyBorder="1" applyAlignment="1">
      <alignment vertical="center"/>
    </xf>
    <xf numFmtId="3" fontId="9" fillId="0" borderId="22" xfId="13" applyNumberFormat="1" applyFont="1" applyBorder="1" applyAlignment="1">
      <alignment vertical="center"/>
    </xf>
    <xf numFmtId="3" fontId="6" fillId="0" borderId="19" xfId="14" applyNumberFormat="1" applyFont="1" applyBorder="1" applyAlignment="1">
      <alignment horizontal="left" vertical="center" indent="3"/>
    </xf>
    <xf numFmtId="3" fontId="6" fillId="0" borderId="9" xfId="13" applyNumberFormat="1" applyFont="1" applyBorder="1" applyAlignment="1">
      <alignment vertical="center"/>
    </xf>
    <xf numFmtId="3" fontId="6" fillId="0" borderId="3" xfId="13" applyNumberFormat="1" applyFont="1" applyBorder="1" applyAlignment="1">
      <alignment vertical="center"/>
    </xf>
    <xf numFmtId="3" fontId="6" fillId="0" borderId="4" xfId="13" applyNumberFormat="1" applyFont="1" applyBorder="1" applyAlignment="1">
      <alignment vertical="center"/>
    </xf>
    <xf numFmtId="0" fontId="18" fillId="3" borderId="29" xfId="13" applyFont="1" applyFill="1" applyBorder="1" applyAlignment="1">
      <alignment vertical="center"/>
    </xf>
    <xf numFmtId="0" fontId="16" fillId="0" borderId="0" xfId="13" applyFont="1" applyAlignment="1">
      <alignment vertical="center"/>
    </xf>
    <xf numFmtId="0" fontId="12" fillId="0" borderId="0" xfId="13" applyFont="1" applyAlignment="1">
      <alignment vertical="center"/>
    </xf>
    <xf numFmtId="0" fontId="19" fillId="2" borderId="29" xfId="8" applyFont="1" applyFill="1" applyBorder="1" applyAlignment="1">
      <alignment horizontal="centerContinuous" vertical="center" wrapText="1"/>
    </xf>
    <xf numFmtId="0" fontId="19" fillId="2" borderId="56" xfId="8" applyFont="1" applyFill="1" applyBorder="1" applyAlignment="1">
      <alignment horizontal="centerContinuous" vertical="center" wrapText="1"/>
    </xf>
    <xf numFmtId="0" fontId="19" fillId="2" borderId="37" xfId="8" applyFont="1" applyFill="1" applyBorder="1" applyAlignment="1">
      <alignment horizontal="centerContinuous" vertical="center" wrapText="1"/>
    </xf>
    <xf numFmtId="0" fontId="16" fillId="0" borderId="0" xfId="0" applyFont="1" applyAlignment="1">
      <alignment horizontal="left" vertical="center" indent="13"/>
    </xf>
    <xf numFmtId="0" fontId="16" fillId="0" borderId="0" xfId="0" applyFont="1" applyAlignment="1">
      <alignment horizontal="left" vertical="center" indent="14"/>
    </xf>
    <xf numFmtId="0" fontId="9" fillId="0" borderId="0" xfId="11" applyFont="1" applyAlignment="1">
      <alignment horizontal="left" vertical="center"/>
    </xf>
    <xf numFmtId="0" fontId="21" fillId="3" borderId="29" xfId="11" applyFont="1" applyFill="1" applyBorder="1" applyAlignment="1">
      <alignment horizontal="left" vertical="center"/>
    </xf>
    <xf numFmtId="3" fontId="6" fillId="0" borderId="56" xfId="11" applyNumberFormat="1" applyFont="1" applyBorder="1" applyAlignment="1">
      <alignment horizontal="center" vertical="center" textRotation="90" wrapText="1"/>
    </xf>
    <xf numFmtId="3" fontId="6" fillId="0" borderId="96" xfId="11" applyNumberFormat="1" applyFont="1" applyBorder="1" applyAlignment="1">
      <alignment horizontal="left" vertical="center" indent="1"/>
    </xf>
    <xf numFmtId="3" fontId="6" fillId="0" borderId="97" xfId="11" applyNumberFormat="1" applyFont="1" applyBorder="1" applyAlignment="1">
      <alignment horizontal="left" vertical="center" indent="2"/>
    </xf>
    <xf numFmtId="3" fontId="6" fillId="0" borderId="98" xfId="11" applyNumberFormat="1" applyFont="1" applyBorder="1" applyAlignment="1">
      <alignment horizontal="left" vertical="center" indent="1"/>
    </xf>
    <xf numFmtId="3" fontId="6" fillId="0" borderId="99" xfId="8" applyNumberFormat="1" applyFont="1" applyBorder="1" applyAlignment="1">
      <alignment vertical="center"/>
    </xf>
    <xf numFmtId="3" fontId="6" fillId="0" borderId="87" xfId="8" applyNumberFormat="1" applyFont="1" applyBorder="1" applyAlignment="1">
      <alignment vertical="center"/>
    </xf>
    <xf numFmtId="3" fontId="6" fillId="0" borderId="91" xfId="8" applyNumberFormat="1" applyFont="1" applyBorder="1" applyAlignment="1">
      <alignment vertical="center"/>
    </xf>
    <xf numFmtId="3" fontId="6" fillId="0" borderId="89" xfId="8" applyNumberFormat="1" applyFont="1" applyBorder="1" applyAlignment="1">
      <alignment vertical="center"/>
    </xf>
    <xf numFmtId="3" fontId="6" fillId="0" borderId="92" xfId="8" applyNumberFormat="1" applyFont="1" applyBorder="1" applyAlignment="1">
      <alignment vertical="center"/>
    </xf>
    <xf numFmtId="3" fontId="6" fillId="0" borderId="93" xfId="8" applyNumberFormat="1" applyFont="1" applyBorder="1" applyAlignment="1">
      <alignment vertical="center"/>
    </xf>
    <xf numFmtId="0" fontId="9" fillId="5" borderId="44" xfId="11" applyFont="1" applyFill="1" applyBorder="1" applyAlignment="1">
      <alignment vertical="center" wrapText="1"/>
    </xf>
    <xf numFmtId="3" fontId="6" fillId="0" borderId="24" xfId="0" applyNumberFormat="1" applyFont="1" applyBorder="1" applyAlignment="1">
      <alignment vertical="center"/>
    </xf>
    <xf numFmtId="3" fontId="6" fillId="0" borderId="25" xfId="0" applyNumberFormat="1" applyFont="1" applyBorder="1" applyAlignment="1">
      <alignment vertical="center"/>
    </xf>
    <xf numFmtId="3" fontId="6" fillId="0" borderId="15" xfId="10" applyNumberFormat="1" applyFont="1" applyBorder="1" applyAlignment="1">
      <alignment horizontal="center" vertical="center"/>
    </xf>
    <xf numFmtId="3" fontId="6" fillId="0" borderId="25" xfId="10" applyNumberFormat="1" applyFont="1" applyBorder="1" applyAlignment="1">
      <alignment horizontal="center" vertical="center"/>
    </xf>
    <xf numFmtId="3" fontId="6" fillId="0" borderId="2" xfId="10" applyNumberFormat="1" applyFont="1" applyBorder="1" applyAlignment="1">
      <alignment horizontal="center" vertical="center"/>
    </xf>
    <xf numFmtId="3" fontId="6" fillId="0" borderId="12" xfId="10" applyNumberFormat="1" applyFont="1" applyBorder="1" applyAlignment="1">
      <alignment horizontal="center" vertical="center"/>
    </xf>
    <xf numFmtId="0" fontId="6" fillId="0" borderId="95" xfId="8" applyFont="1" applyBorder="1" applyAlignment="1">
      <alignment vertical="center"/>
    </xf>
    <xf numFmtId="3" fontId="6" fillId="0" borderId="88" xfId="8" applyNumberFormat="1" applyFont="1" applyBorder="1" applyAlignment="1">
      <alignment vertical="center"/>
    </xf>
    <xf numFmtId="3" fontId="6" fillId="0" borderId="90" xfId="8" applyNumberFormat="1" applyFont="1" applyBorder="1" applyAlignment="1">
      <alignment vertical="center"/>
    </xf>
    <xf numFmtId="3" fontId="6" fillId="0" borderId="94" xfId="8" applyNumberFormat="1" applyFont="1" applyBorder="1" applyAlignment="1">
      <alignment vertical="center"/>
    </xf>
    <xf numFmtId="0" fontId="9" fillId="0" borderId="1" xfId="11" quotePrefix="1" applyFont="1" applyBorder="1" applyAlignment="1">
      <alignment vertical="center"/>
    </xf>
    <xf numFmtId="0" fontId="6" fillId="0" borderId="5" xfId="11" applyFont="1" applyBorder="1" applyAlignment="1">
      <alignment horizontal="center" vertical="center"/>
    </xf>
    <xf numFmtId="0" fontId="9" fillId="0" borderId="5" xfId="11" applyFont="1" applyBorder="1" applyAlignment="1">
      <alignment vertical="center"/>
    </xf>
    <xf numFmtId="0" fontId="6" fillId="0" borderId="24" xfId="11" applyFont="1" applyBorder="1" applyAlignment="1">
      <alignment horizontal="center" vertical="center"/>
    </xf>
    <xf numFmtId="0" fontId="9" fillId="0" borderId="11" xfId="11" applyFont="1" applyBorder="1" applyAlignment="1">
      <alignment vertical="center"/>
    </xf>
    <xf numFmtId="0" fontId="6" fillId="0" borderId="11" xfId="11" applyFont="1" applyBorder="1" applyAlignment="1">
      <alignment horizontal="center" vertical="center"/>
    </xf>
    <xf numFmtId="0" fontId="21" fillId="3" borderId="29" xfId="11" applyFont="1" applyFill="1" applyBorder="1" applyAlignment="1">
      <alignment horizontal="left" vertical="center" indent="2"/>
    </xf>
    <xf numFmtId="0" fontId="18" fillId="3" borderId="85" xfId="8" applyFont="1" applyFill="1" applyBorder="1" applyAlignment="1">
      <alignment horizontal="center" vertical="center"/>
    </xf>
    <xf numFmtId="0" fontId="6" fillId="2" borderId="96" xfId="11" applyFont="1" applyFill="1" applyBorder="1" applyAlignment="1">
      <alignment vertical="center" wrapText="1"/>
    </xf>
    <xf numFmtId="0" fontId="6" fillId="2" borderId="108" xfId="11" applyFont="1" applyFill="1" applyBorder="1" applyAlignment="1">
      <alignment vertical="center" wrapText="1"/>
    </xf>
    <xf numFmtId="0" fontId="6" fillId="2" borderId="97" xfId="11" applyFont="1" applyFill="1" applyBorder="1" applyAlignment="1">
      <alignment vertical="center" wrapText="1"/>
    </xf>
    <xf numFmtId="0" fontId="6" fillId="2" borderId="98" xfId="11" applyFont="1" applyFill="1" applyBorder="1" applyAlignment="1">
      <alignment vertical="center" wrapText="1"/>
    </xf>
    <xf numFmtId="167" fontId="6" fillId="0" borderId="99" xfId="17" applyNumberFormat="1" applyFont="1" applyFill="1" applyBorder="1" applyAlignment="1">
      <alignment vertical="center"/>
    </xf>
    <xf numFmtId="167" fontId="6" fillId="0" borderId="87" xfId="17" applyNumberFormat="1" applyFont="1" applyFill="1" applyBorder="1" applyAlignment="1">
      <alignment vertical="center"/>
    </xf>
    <xf numFmtId="167" fontId="6" fillId="0" borderId="88" xfId="17" applyNumberFormat="1" applyFont="1" applyFill="1" applyBorder="1" applyAlignment="1">
      <alignment vertical="center"/>
    </xf>
    <xf numFmtId="167" fontId="6" fillId="0" borderId="105" xfId="17" applyNumberFormat="1" applyFont="1" applyFill="1" applyBorder="1" applyAlignment="1">
      <alignment vertical="center"/>
    </xf>
    <xf numFmtId="167" fontId="6" fillId="0" borderId="106" xfId="17" applyNumberFormat="1" applyFont="1" applyFill="1" applyBorder="1" applyAlignment="1">
      <alignment vertical="center"/>
    </xf>
    <xf numFmtId="167" fontId="6" fillId="0" borderId="107" xfId="17" applyNumberFormat="1" applyFont="1" applyFill="1" applyBorder="1" applyAlignment="1">
      <alignment vertical="center"/>
    </xf>
    <xf numFmtId="167" fontId="6" fillId="0" borderId="91" xfId="17" applyNumberFormat="1" applyFont="1" applyFill="1" applyBorder="1" applyAlignment="1">
      <alignment vertical="center"/>
    </xf>
    <xf numFmtId="167" fontId="6" fillId="0" borderId="89" xfId="17" applyNumberFormat="1" applyFont="1" applyFill="1" applyBorder="1" applyAlignment="1">
      <alignment vertical="center"/>
    </xf>
    <xf numFmtId="167" fontId="6" fillId="0" borderId="90" xfId="17" applyNumberFormat="1" applyFont="1" applyFill="1" applyBorder="1" applyAlignment="1">
      <alignment vertical="center"/>
    </xf>
    <xf numFmtId="167" fontId="6" fillId="0" borderId="92" xfId="17" applyNumberFormat="1" applyFont="1" applyFill="1" applyBorder="1" applyAlignment="1">
      <alignment vertical="center"/>
    </xf>
    <xf numFmtId="167" fontId="6" fillId="0" borderId="93" xfId="17" applyNumberFormat="1" applyFont="1" applyFill="1" applyBorder="1" applyAlignment="1">
      <alignment vertical="center"/>
    </xf>
    <xf numFmtId="167" fontId="6" fillId="0" borderId="94" xfId="17" applyNumberFormat="1" applyFont="1" applyFill="1" applyBorder="1" applyAlignment="1">
      <alignment vertical="center"/>
    </xf>
    <xf numFmtId="167" fontId="6" fillId="0" borderId="0" xfId="17" applyNumberFormat="1" applyFont="1" applyFill="1" applyBorder="1" applyAlignment="1">
      <alignment vertical="center"/>
    </xf>
    <xf numFmtId="167" fontId="21" fillId="3" borderId="109" xfId="17" applyNumberFormat="1" applyFont="1" applyFill="1" applyBorder="1" applyAlignment="1">
      <alignment vertical="center"/>
    </xf>
    <xf numFmtId="167" fontId="21" fillId="3" borderId="110" xfId="17" applyNumberFormat="1" applyFont="1" applyFill="1" applyBorder="1" applyAlignment="1">
      <alignment vertical="center"/>
    </xf>
    <xf numFmtId="167" fontId="21" fillId="3" borderId="111" xfId="17" applyNumberFormat="1" applyFont="1" applyFill="1" applyBorder="1" applyAlignment="1">
      <alignment vertical="center"/>
    </xf>
    <xf numFmtId="0" fontId="6" fillId="0" borderId="58" xfId="11" applyFont="1" applyBorder="1" applyAlignment="1">
      <alignment horizontal="center" vertical="center"/>
    </xf>
    <xf numFmtId="0" fontId="9" fillId="0" borderId="61" xfId="11" applyFont="1" applyBorder="1" applyAlignment="1">
      <alignment vertical="center"/>
    </xf>
    <xf numFmtId="0" fontId="6" fillId="0" borderId="61" xfId="11" applyFont="1" applyBorder="1" applyAlignment="1">
      <alignment horizontal="center" vertical="center"/>
    </xf>
    <xf numFmtId="0" fontId="18" fillId="3" borderId="0" xfId="8" applyFont="1" applyFill="1" applyAlignment="1">
      <alignment horizontal="centerContinuous" vertical="center"/>
    </xf>
    <xf numFmtId="0" fontId="6" fillId="0" borderId="25" xfId="11" applyFont="1" applyBorder="1" applyAlignment="1">
      <alignment horizontal="center" vertical="center"/>
    </xf>
    <xf numFmtId="0" fontId="6" fillId="0" borderId="6" xfId="11" applyFont="1" applyBorder="1" applyAlignment="1">
      <alignment horizontal="center" vertical="center"/>
    </xf>
    <xf numFmtId="0" fontId="6" fillId="0" borderId="62" xfId="11" applyFont="1" applyBorder="1" applyAlignment="1">
      <alignment horizontal="center" vertical="center"/>
    </xf>
    <xf numFmtId="0" fontId="6" fillId="0" borderId="12" xfId="11" applyFont="1" applyBorder="1" applyAlignment="1">
      <alignment horizontal="center" vertical="center"/>
    </xf>
    <xf numFmtId="0" fontId="18" fillId="3" borderId="85" xfId="8" applyFont="1" applyFill="1" applyBorder="1" applyAlignment="1">
      <alignment vertical="center"/>
    </xf>
    <xf numFmtId="0" fontId="18" fillId="3" borderId="0" xfId="8" applyFont="1" applyFill="1" applyAlignment="1">
      <alignment vertical="center"/>
    </xf>
    <xf numFmtId="0" fontId="18" fillId="3" borderId="100" xfId="8" applyFont="1" applyFill="1" applyBorder="1" applyAlignment="1">
      <alignment vertical="center"/>
    </xf>
    <xf numFmtId="0" fontId="19" fillId="2" borderId="0" xfId="8" applyFont="1" applyFill="1" applyAlignment="1">
      <alignment horizontal="centerContinuous" vertical="center" wrapText="1"/>
    </xf>
    <xf numFmtId="0" fontId="18" fillId="3" borderId="85" xfId="8" applyFont="1" applyFill="1" applyBorder="1" applyAlignment="1">
      <alignment horizontal="left" vertical="top"/>
    </xf>
    <xf numFmtId="0" fontId="6" fillId="0" borderId="0" xfId="16" applyFont="1" applyAlignment="1">
      <alignment vertical="center"/>
    </xf>
    <xf numFmtId="49" fontId="6" fillId="0" borderId="19" xfId="16" applyNumberFormat="1" applyFont="1" applyBorder="1" applyAlignment="1">
      <alignment vertical="center" wrapText="1"/>
    </xf>
    <xf numFmtId="164" fontId="2" fillId="2" borderId="99" xfId="18" applyFont="1" applyFill="1" applyBorder="1"/>
    <xf numFmtId="49" fontId="6" fillId="0" borderId="97" xfId="16" applyNumberFormat="1" applyFont="1" applyBorder="1" applyAlignment="1">
      <alignment vertical="center" wrapText="1"/>
    </xf>
    <xf numFmtId="164" fontId="2" fillId="2" borderId="91" xfId="18" applyFont="1" applyFill="1" applyBorder="1"/>
    <xf numFmtId="49" fontId="6" fillId="0" borderId="113" xfId="16" applyNumberFormat="1" applyFont="1" applyBorder="1" applyAlignment="1">
      <alignment vertical="center" wrapText="1"/>
    </xf>
    <xf numFmtId="164" fontId="2" fillId="2" borderId="114" xfId="18" applyFont="1" applyFill="1" applyBorder="1"/>
    <xf numFmtId="0" fontId="9" fillId="0" borderId="0" xfId="16" applyFont="1" applyAlignment="1">
      <alignment vertical="center"/>
    </xf>
    <xf numFmtId="0" fontId="9" fillId="5" borderId="57" xfId="16" applyFont="1" applyFill="1" applyBorder="1" applyAlignment="1">
      <alignment vertical="center" wrapText="1"/>
    </xf>
    <xf numFmtId="164" fontId="9" fillId="5" borderId="53" xfId="18" applyFont="1" applyFill="1" applyBorder="1" applyAlignment="1">
      <alignment vertical="center" wrapText="1"/>
    </xf>
    <xf numFmtId="164" fontId="9" fillId="5" borderId="33" xfId="18" applyFont="1" applyFill="1" applyBorder="1" applyAlignment="1">
      <alignment vertical="center" wrapText="1"/>
    </xf>
    <xf numFmtId="164" fontId="9" fillId="5" borderId="48" xfId="18" applyFont="1" applyFill="1" applyBorder="1" applyAlignment="1">
      <alignment vertical="center" wrapText="1"/>
    </xf>
    <xf numFmtId="0" fontId="26" fillId="0" borderId="0" xfId="0" applyFont="1"/>
    <xf numFmtId="0" fontId="24" fillId="0" borderId="0" xfId="8" applyFont="1" applyAlignment="1">
      <alignment vertical="center"/>
    </xf>
    <xf numFmtId="3" fontId="6" fillId="0" borderId="54" xfId="11" applyNumberFormat="1" applyFont="1" applyBorder="1" applyAlignment="1">
      <alignment vertical="center" textRotation="90" wrapText="1"/>
    </xf>
    <xf numFmtId="3" fontId="6" fillId="0" borderId="63" xfId="11" applyNumberFormat="1" applyFont="1" applyBorder="1" applyAlignment="1">
      <alignment vertical="center" textRotation="90" wrapText="1"/>
    </xf>
    <xf numFmtId="3" fontId="6" fillId="0" borderId="64" xfId="11" applyNumberFormat="1" applyFont="1" applyBorder="1" applyAlignment="1">
      <alignment vertical="center" textRotation="90" wrapText="1"/>
    </xf>
    <xf numFmtId="0" fontId="9" fillId="5" borderId="29" xfId="11" applyFont="1" applyFill="1" applyBorder="1" applyAlignment="1">
      <alignment vertical="center"/>
    </xf>
    <xf numFmtId="0" fontId="9" fillId="5" borderId="56" xfId="11" quotePrefix="1" applyFont="1" applyFill="1" applyBorder="1" applyAlignment="1">
      <alignment vertical="center"/>
    </xf>
    <xf numFmtId="0" fontId="9" fillId="5" borderId="37" xfId="11" quotePrefix="1" applyFont="1" applyFill="1" applyBorder="1" applyAlignment="1">
      <alignment vertical="center"/>
    </xf>
    <xf numFmtId="3" fontId="6" fillId="0" borderId="54" xfId="11" applyNumberFormat="1" applyFont="1" applyBorder="1" applyAlignment="1">
      <alignment vertical="center" textRotation="90"/>
    </xf>
    <xf numFmtId="3" fontId="6" fillId="0" borderId="63" xfId="11" applyNumberFormat="1" applyFont="1" applyBorder="1" applyAlignment="1">
      <alignment vertical="center" textRotation="90"/>
    </xf>
    <xf numFmtId="3" fontId="6" fillId="0" borderId="64" xfId="11" applyNumberFormat="1" applyFont="1" applyBorder="1" applyAlignment="1">
      <alignment vertical="center" textRotation="90"/>
    </xf>
    <xf numFmtId="3" fontId="6" fillId="0" borderId="0" xfId="11" applyNumberFormat="1" applyFont="1" applyAlignment="1">
      <alignment vertical="center" textRotation="90"/>
    </xf>
    <xf numFmtId="3" fontId="6" fillId="0" borderId="0" xfId="11" quotePrefix="1" applyNumberFormat="1" applyFont="1" applyAlignment="1">
      <alignment horizontal="center" vertical="center"/>
    </xf>
    <xf numFmtId="3" fontId="6" fillId="0" borderId="0" xfId="11" applyNumberFormat="1" applyFont="1" applyAlignment="1">
      <alignment horizontal="center" vertical="center" textRotation="90" wrapText="1"/>
    </xf>
    <xf numFmtId="3" fontId="6" fillId="0" borderId="7" xfId="8" applyNumberFormat="1" applyFont="1" applyBorder="1" applyAlignment="1">
      <alignment vertical="center"/>
    </xf>
    <xf numFmtId="3" fontId="6" fillId="0" borderId="10" xfId="8" applyNumberFormat="1" applyFont="1" applyBorder="1" applyAlignment="1">
      <alignment vertical="center"/>
    </xf>
    <xf numFmtId="3" fontId="6" fillId="0" borderId="8" xfId="8" applyNumberFormat="1" applyFont="1" applyBorder="1" applyAlignment="1">
      <alignment vertical="center"/>
    </xf>
    <xf numFmtId="3" fontId="21" fillId="3" borderId="49" xfId="8" applyNumberFormat="1" applyFont="1" applyFill="1" applyBorder="1" applyAlignment="1">
      <alignment vertical="center"/>
    </xf>
    <xf numFmtId="3" fontId="21" fillId="3" borderId="117" xfId="8" applyNumberFormat="1" applyFont="1" applyFill="1" applyBorder="1" applyAlignment="1">
      <alignment vertical="center"/>
    </xf>
    <xf numFmtId="3" fontId="21" fillId="3" borderId="118" xfId="8" applyNumberFormat="1" applyFont="1" applyFill="1" applyBorder="1" applyAlignment="1">
      <alignment vertical="center"/>
    </xf>
    <xf numFmtId="0" fontId="2" fillId="0" borderId="0" xfId="0" applyFont="1"/>
    <xf numFmtId="3" fontId="21" fillId="3" borderId="120" xfId="8" applyNumberFormat="1" applyFont="1" applyFill="1" applyBorder="1" applyAlignment="1">
      <alignment vertical="center"/>
    </xf>
    <xf numFmtId="3" fontId="6" fillId="0" borderId="119" xfId="0" applyNumberFormat="1" applyFont="1" applyBorder="1" applyAlignment="1">
      <alignment vertical="center"/>
    </xf>
    <xf numFmtId="3" fontId="6" fillId="0" borderId="13" xfId="0" applyNumberFormat="1" applyFont="1" applyBorder="1" applyAlignment="1">
      <alignment vertical="center"/>
    </xf>
    <xf numFmtId="3" fontId="6" fillId="0" borderId="60" xfId="11" quotePrefix="1" applyNumberFormat="1" applyFont="1" applyBorder="1" applyAlignment="1">
      <alignment horizontal="center" vertical="center"/>
    </xf>
    <xf numFmtId="3" fontId="6" fillId="0" borderId="60" xfId="11" applyNumberFormat="1" applyFont="1" applyBorder="1" applyAlignment="1">
      <alignment horizontal="center" vertical="center"/>
    </xf>
    <xf numFmtId="49" fontId="6" fillId="0" borderId="98" xfId="16" applyNumberFormat="1" applyFont="1" applyBorder="1" applyAlignment="1">
      <alignment vertical="center" wrapText="1"/>
    </xf>
    <xf numFmtId="49" fontId="13" fillId="4" borderId="67" xfId="8" applyNumberFormat="1" applyFont="1" applyFill="1" applyBorder="1" applyAlignment="1">
      <alignment horizontal="center" vertical="center" wrapText="1"/>
    </xf>
    <xf numFmtId="0" fontId="28" fillId="0" borderId="8" xfId="13" applyFont="1" applyBorder="1"/>
    <xf numFmtId="0" fontId="2" fillId="0" borderId="8" xfId="13" applyBorder="1"/>
    <xf numFmtId="0" fontId="28" fillId="0" borderId="15" xfId="13" applyFont="1" applyBorder="1"/>
    <xf numFmtId="0" fontId="2" fillId="0" borderId="15" xfId="13" applyBorder="1"/>
    <xf numFmtId="0" fontId="6" fillId="0" borderId="0" xfId="0" applyFont="1" applyAlignment="1">
      <alignment horizontal="centerContinuous" vertical="top" wrapText="1"/>
    </xf>
    <xf numFmtId="0" fontId="24" fillId="0" borderId="0" xfId="0" applyFont="1" applyAlignment="1">
      <alignment vertical="center"/>
    </xf>
    <xf numFmtId="0" fontId="6" fillId="0" borderId="0" xfId="0" applyFont="1"/>
    <xf numFmtId="168" fontId="2" fillId="2" borderId="91" xfId="17" applyNumberFormat="1" applyFont="1" applyFill="1" applyBorder="1"/>
    <xf numFmtId="168" fontId="2" fillId="2" borderId="92" xfId="17" applyNumberFormat="1" applyFont="1" applyFill="1" applyBorder="1"/>
    <xf numFmtId="168" fontId="2" fillId="2" borderId="89" xfId="17" applyNumberFormat="1" applyFont="1" applyFill="1" applyBorder="1"/>
    <xf numFmtId="168" fontId="2" fillId="2" borderId="93" xfId="17" applyNumberFormat="1" applyFont="1" applyFill="1" applyBorder="1"/>
    <xf numFmtId="168" fontId="13" fillId="4" borderId="99" xfId="17" applyNumberFormat="1" applyFont="1" applyFill="1" applyBorder="1" applyAlignment="1">
      <alignment horizontal="center" vertical="center" wrapText="1"/>
    </xf>
    <xf numFmtId="168" fontId="13" fillId="4" borderId="87" xfId="17" applyNumberFormat="1" applyFont="1" applyFill="1" applyBorder="1" applyAlignment="1">
      <alignment horizontal="center" vertical="center" wrapText="1"/>
    </xf>
    <xf numFmtId="168" fontId="6" fillId="0" borderId="89" xfId="17" applyNumberFormat="1" applyFont="1" applyFill="1" applyBorder="1" applyAlignment="1">
      <alignment vertical="center"/>
    </xf>
    <xf numFmtId="168" fontId="6" fillId="0" borderId="93" xfId="17" applyNumberFormat="1" applyFont="1" applyFill="1" applyBorder="1" applyAlignment="1">
      <alignment vertical="center"/>
    </xf>
    <xf numFmtId="168" fontId="13" fillId="4" borderId="88" xfId="17" applyNumberFormat="1" applyFont="1" applyFill="1" applyBorder="1" applyAlignment="1">
      <alignment horizontal="center" vertical="center" wrapText="1"/>
    </xf>
    <xf numFmtId="168" fontId="6" fillId="0" borderId="90" xfId="17" applyNumberFormat="1" applyFont="1" applyFill="1" applyBorder="1" applyAlignment="1">
      <alignment vertical="center"/>
    </xf>
    <xf numFmtId="168" fontId="6" fillId="0" borderId="94" xfId="17" applyNumberFormat="1" applyFont="1" applyFill="1" applyBorder="1" applyAlignment="1">
      <alignment vertical="center"/>
    </xf>
    <xf numFmtId="164" fontId="6" fillId="0" borderId="0" xfId="17" applyFont="1" applyFill="1" applyBorder="1" applyAlignment="1">
      <alignment vertical="center"/>
    </xf>
    <xf numFmtId="164" fontId="9" fillId="0" borderId="0" xfId="17" applyFont="1" applyFill="1" applyBorder="1" applyAlignment="1">
      <alignment vertical="center"/>
    </xf>
    <xf numFmtId="169" fontId="9" fillId="0" borderId="0" xfId="8" applyNumberFormat="1" applyFont="1" applyAlignment="1">
      <alignment vertical="center"/>
    </xf>
    <xf numFmtId="167" fontId="9" fillId="5" borderId="34" xfId="17" applyNumberFormat="1" applyFont="1" applyFill="1" applyBorder="1" applyAlignment="1">
      <alignment vertical="center"/>
    </xf>
    <xf numFmtId="167" fontId="9" fillId="5" borderId="35" xfId="17" applyNumberFormat="1" applyFont="1" applyFill="1" applyBorder="1" applyAlignment="1">
      <alignment vertical="center"/>
    </xf>
    <xf numFmtId="167" fontId="6" fillId="0" borderId="4" xfId="17" applyNumberFormat="1" applyFont="1" applyFill="1" applyBorder="1" applyAlignment="1">
      <alignment vertical="center"/>
    </xf>
    <xf numFmtId="167" fontId="6" fillId="0" borderId="3" xfId="17" applyNumberFormat="1" applyFont="1" applyFill="1" applyBorder="1" applyAlignment="1">
      <alignment vertical="center"/>
    </xf>
    <xf numFmtId="167" fontId="6" fillId="0" borderId="24" xfId="17" applyNumberFormat="1" applyFont="1" applyFill="1" applyBorder="1" applyAlignment="1">
      <alignment vertical="center"/>
    </xf>
    <xf numFmtId="167" fontId="6" fillId="0" borderId="15" xfId="17" applyNumberFormat="1" applyFont="1" applyFill="1" applyBorder="1" applyAlignment="1">
      <alignment vertical="center"/>
    </xf>
    <xf numFmtId="167" fontId="6" fillId="0" borderId="5" xfId="17" applyNumberFormat="1" applyFont="1" applyFill="1" applyBorder="1" applyAlignment="1">
      <alignment vertical="center"/>
    </xf>
    <xf numFmtId="167" fontId="6" fillId="0" borderId="1" xfId="17" applyNumberFormat="1" applyFont="1" applyFill="1" applyBorder="1" applyAlignment="1">
      <alignment vertical="center"/>
    </xf>
    <xf numFmtId="167" fontId="6" fillId="0" borderId="6" xfId="17" applyNumberFormat="1" applyFont="1" applyFill="1" applyBorder="1" applyAlignment="1">
      <alignment vertical="center"/>
    </xf>
    <xf numFmtId="167" fontId="6" fillId="0" borderId="2" xfId="17" applyNumberFormat="1" applyFont="1" applyFill="1" applyBorder="1" applyAlignment="1">
      <alignment vertical="center"/>
    </xf>
    <xf numFmtId="167" fontId="21" fillId="3" borderId="30" xfId="17" applyNumberFormat="1" applyFont="1" applyFill="1" applyBorder="1" applyAlignment="1">
      <alignment vertical="center"/>
    </xf>
    <xf numFmtId="167" fontId="21" fillId="3" borderId="31" xfId="17" applyNumberFormat="1" applyFont="1" applyFill="1" applyBorder="1" applyAlignment="1">
      <alignment vertical="center"/>
    </xf>
    <xf numFmtId="167" fontId="21" fillId="3" borderId="75" xfId="17" applyNumberFormat="1" applyFont="1" applyFill="1" applyBorder="1" applyAlignment="1">
      <alignment vertical="center"/>
    </xf>
    <xf numFmtId="167" fontId="21" fillId="3" borderId="76" xfId="17" applyNumberFormat="1" applyFont="1" applyFill="1" applyBorder="1" applyAlignment="1">
      <alignment vertical="center"/>
    </xf>
    <xf numFmtId="167" fontId="21" fillId="3" borderId="32" xfId="17" applyNumberFormat="1" applyFont="1" applyFill="1" applyBorder="1" applyAlignment="1">
      <alignment vertical="center"/>
    </xf>
    <xf numFmtId="0" fontId="9" fillId="5" borderId="56" xfId="11" applyFont="1" applyFill="1" applyBorder="1" applyAlignment="1">
      <alignment vertical="center"/>
    </xf>
    <xf numFmtId="49" fontId="6" fillId="0" borderId="121" xfId="16" applyNumberFormat="1" applyFont="1" applyBorder="1" applyAlignment="1">
      <alignment vertical="center" wrapText="1"/>
    </xf>
    <xf numFmtId="168" fontId="2" fillId="2" borderId="122" xfId="17" applyNumberFormat="1" applyFont="1" applyFill="1" applyBorder="1"/>
    <xf numFmtId="168" fontId="2" fillId="2" borderId="123" xfId="17" applyNumberFormat="1" applyFont="1" applyFill="1" applyBorder="1"/>
    <xf numFmtId="168" fontId="6" fillId="0" borderId="123" xfId="17" applyNumberFormat="1" applyFont="1" applyFill="1" applyBorder="1" applyAlignment="1">
      <alignment vertical="center"/>
    </xf>
    <xf numFmtId="168" fontId="6" fillId="0" borderId="124" xfId="17" applyNumberFormat="1" applyFont="1" applyFill="1" applyBorder="1" applyAlignment="1">
      <alignment vertical="center"/>
    </xf>
    <xf numFmtId="49" fontId="30" fillId="3" borderId="26" xfId="8" applyNumberFormat="1" applyFont="1" applyFill="1" applyBorder="1" applyAlignment="1">
      <alignment horizontal="centerContinuous" vertical="center" wrapText="1"/>
    </xf>
    <xf numFmtId="49" fontId="30" fillId="3" borderId="27" xfId="8" applyNumberFormat="1" applyFont="1" applyFill="1" applyBorder="1" applyAlignment="1">
      <alignment horizontal="centerContinuous" vertical="center" wrapText="1"/>
    </xf>
    <xf numFmtId="49" fontId="30" fillId="3" borderId="28" xfId="8" applyNumberFormat="1" applyFont="1" applyFill="1" applyBorder="1" applyAlignment="1">
      <alignment horizontal="centerContinuous" vertical="center" wrapText="1"/>
    </xf>
    <xf numFmtId="49" fontId="30" fillId="4" borderId="71" xfId="8" applyNumberFormat="1" applyFont="1" applyFill="1" applyBorder="1" applyAlignment="1">
      <alignment horizontal="centerContinuous" vertical="center" wrapText="1"/>
    </xf>
    <xf numFmtId="49" fontId="30" fillId="4" borderId="72" xfId="8" applyNumberFormat="1" applyFont="1" applyFill="1" applyBorder="1" applyAlignment="1">
      <alignment horizontal="centerContinuous" vertical="center" wrapText="1"/>
    </xf>
    <xf numFmtId="49" fontId="30" fillId="4" borderId="73" xfId="8" applyNumberFormat="1" applyFont="1" applyFill="1" applyBorder="1" applyAlignment="1">
      <alignment horizontal="centerContinuous" vertical="center" wrapText="1"/>
    </xf>
    <xf numFmtId="49" fontId="30" fillId="4" borderId="74" xfId="8" applyNumberFormat="1" applyFont="1" applyFill="1" applyBorder="1" applyAlignment="1">
      <alignment horizontal="centerContinuous" vertical="center" wrapText="1"/>
    </xf>
    <xf numFmtId="164" fontId="9" fillId="5" borderId="125" xfId="18" applyFont="1" applyFill="1" applyBorder="1" applyAlignment="1">
      <alignment vertical="center" wrapText="1"/>
    </xf>
    <xf numFmtId="168" fontId="6" fillId="0" borderId="0" xfId="8" applyNumberFormat="1" applyFont="1" applyAlignment="1">
      <alignment vertical="center"/>
    </xf>
    <xf numFmtId="168" fontId="6" fillId="0" borderId="0" xfId="16" applyNumberFormat="1" applyFont="1" applyAlignment="1">
      <alignment vertical="center"/>
    </xf>
    <xf numFmtId="164" fontId="6" fillId="2" borderId="0" xfId="18" applyFont="1" applyFill="1" applyBorder="1"/>
    <xf numFmtId="3" fontId="9" fillId="0" borderId="99" xfId="8" applyNumberFormat="1" applyFont="1" applyBorder="1" applyAlignment="1">
      <alignment vertical="center"/>
    </xf>
    <xf numFmtId="3" fontId="9" fillId="0" borderId="87" xfId="8" applyNumberFormat="1" applyFont="1" applyBorder="1" applyAlignment="1">
      <alignment vertical="center"/>
    </xf>
    <xf numFmtId="3" fontId="9" fillId="0" borderId="88" xfId="8" applyNumberFormat="1" applyFont="1" applyBorder="1" applyAlignment="1">
      <alignment vertical="center"/>
    </xf>
    <xf numFmtId="3" fontId="9" fillId="0" borderId="92" xfId="8" applyNumberFormat="1" applyFont="1" applyBorder="1" applyAlignment="1">
      <alignment vertical="center"/>
    </xf>
    <xf numFmtId="3" fontId="9" fillId="0" borderId="93" xfId="8" applyNumberFormat="1" applyFont="1" applyBorder="1" applyAlignment="1">
      <alignment vertical="center"/>
    </xf>
    <xf numFmtId="3" fontId="9" fillId="0" borderId="94" xfId="8" applyNumberFormat="1" applyFont="1" applyBorder="1" applyAlignment="1">
      <alignment vertical="center"/>
    </xf>
    <xf numFmtId="0" fontId="6" fillId="2" borderId="96" xfId="11" applyFont="1" applyFill="1" applyBorder="1" applyAlignment="1">
      <alignment horizontal="left" vertical="center" wrapText="1" indent="2"/>
    </xf>
    <xf numFmtId="0" fontId="6" fillId="2" borderId="98" xfId="11" applyFont="1" applyFill="1" applyBorder="1" applyAlignment="1">
      <alignment horizontal="left" vertical="center" wrapText="1" indent="2"/>
    </xf>
    <xf numFmtId="3" fontId="6" fillId="0" borderId="86" xfId="13" applyNumberFormat="1" applyFont="1" applyBorder="1" applyAlignment="1">
      <alignment vertical="center"/>
    </xf>
    <xf numFmtId="3" fontId="9" fillId="0" borderId="134" xfId="13" applyNumberFormat="1" applyFont="1" applyBorder="1" applyAlignment="1">
      <alignment vertical="center"/>
    </xf>
    <xf numFmtId="3" fontId="6" fillId="0" borderId="58" xfId="13" applyNumberFormat="1" applyFont="1" applyBorder="1" applyAlignment="1">
      <alignment vertical="center"/>
    </xf>
    <xf numFmtId="3" fontId="6" fillId="0" borderId="62" xfId="13" applyNumberFormat="1" applyFont="1" applyBorder="1" applyAlignment="1">
      <alignment vertical="center"/>
    </xf>
    <xf numFmtId="3" fontId="9" fillId="0" borderId="86" xfId="13" applyNumberFormat="1" applyFont="1" applyBorder="1" applyAlignment="1">
      <alignment vertical="center"/>
    </xf>
    <xf numFmtId="2" fontId="6" fillId="0" borderId="0" xfId="8" applyNumberFormat="1" applyFont="1" applyAlignment="1">
      <alignment vertical="center"/>
    </xf>
    <xf numFmtId="3" fontId="6" fillId="0" borderId="122" xfId="8" applyNumberFormat="1" applyFont="1" applyBorder="1" applyAlignment="1">
      <alignment vertical="center"/>
    </xf>
    <xf numFmtId="3" fontId="6" fillId="0" borderId="123" xfId="8" applyNumberFormat="1" applyFont="1" applyBorder="1" applyAlignment="1">
      <alignment vertical="center"/>
    </xf>
    <xf numFmtId="3" fontId="6" fillId="0" borderId="124" xfId="8" applyNumberFormat="1" applyFont="1" applyBorder="1" applyAlignment="1">
      <alignment vertical="center"/>
    </xf>
    <xf numFmtId="3" fontId="6" fillId="0" borderId="121" xfId="11" applyNumberFormat="1" applyFont="1" applyBorder="1" applyAlignment="1">
      <alignment horizontal="left" vertical="center" indent="1"/>
    </xf>
    <xf numFmtId="0" fontId="6" fillId="0" borderId="34" xfId="0" applyFont="1" applyBorder="1" applyAlignment="1">
      <alignment horizontal="center" vertical="center"/>
    </xf>
    <xf numFmtId="2" fontId="6" fillId="0" borderId="35" xfId="0" applyNumberFormat="1" applyFont="1" applyBorder="1" applyAlignment="1">
      <alignment horizontal="center" vertical="center"/>
    </xf>
    <xf numFmtId="2" fontId="6" fillId="0" borderId="36" xfId="0" applyNumberFormat="1" applyFont="1" applyBorder="1" applyAlignment="1">
      <alignment horizontal="center" vertical="center"/>
    </xf>
    <xf numFmtId="167" fontId="6" fillId="5" borderId="3" xfId="17" applyNumberFormat="1" applyFont="1" applyFill="1" applyBorder="1" applyAlignment="1">
      <alignment vertical="center"/>
    </xf>
    <xf numFmtId="167" fontId="6" fillId="5" borderId="15" xfId="17" applyNumberFormat="1" applyFont="1" applyFill="1" applyBorder="1" applyAlignment="1">
      <alignment vertical="center"/>
    </xf>
    <xf numFmtId="167" fontId="6" fillId="5" borderId="1" xfId="17" applyNumberFormat="1" applyFont="1" applyFill="1" applyBorder="1" applyAlignment="1">
      <alignment vertical="center"/>
    </xf>
    <xf numFmtId="167" fontId="6" fillId="5" borderId="2" xfId="17" applyNumberFormat="1" applyFont="1" applyFill="1" applyBorder="1" applyAlignment="1">
      <alignment vertical="center"/>
    </xf>
    <xf numFmtId="0" fontId="3" fillId="0" borderId="95" xfId="0" applyFont="1" applyBorder="1" applyAlignment="1">
      <alignment horizontal="center" vertical="center"/>
    </xf>
    <xf numFmtId="0" fontId="7" fillId="4" borderId="135" xfId="8" applyFont="1" applyFill="1" applyBorder="1" applyAlignment="1">
      <alignment horizontal="centerContinuous" vertical="center" wrapText="1"/>
    </xf>
    <xf numFmtId="0" fontId="19" fillId="2" borderId="136" xfId="8" applyFont="1" applyFill="1" applyBorder="1" applyAlignment="1">
      <alignment horizontal="centerContinuous" vertical="center" wrapText="1"/>
    </xf>
    <xf numFmtId="0" fontId="19" fillId="2" borderId="85" xfId="8" applyFont="1" applyFill="1" applyBorder="1" applyAlignment="1">
      <alignment horizontal="centerContinuous" vertical="center" wrapText="1"/>
    </xf>
    <xf numFmtId="3" fontId="6" fillId="0" borderId="1" xfId="0" applyNumberFormat="1" applyFont="1" applyBorder="1" applyAlignment="1">
      <alignment vertical="center"/>
    </xf>
    <xf numFmtId="3" fontId="6" fillId="0" borderId="2" xfId="0" applyNumberFormat="1" applyFont="1" applyBorder="1" applyAlignment="1">
      <alignment vertical="center"/>
    </xf>
    <xf numFmtId="14" fontId="6" fillId="0" borderId="0" xfId="8" applyNumberFormat="1" applyFont="1" applyAlignment="1">
      <alignment vertical="center"/>
    </xf>
    <xf numFmtId="14" fontId="6" fillId="0" borderId="0" xfId="17" applyNumberFormat="1" applyFont="1" applyFill="1" applyBorder="1" applyAlignment="1">
      <alignment vertical="center"/>
    </xf>
    <xf numFmtId="0" fontId="22" fillId="3" borderId="142" xfId="0" applyFont="1" applyFill="1" applyBorder="1" applyAlignment="1">
      <alignment horizontal="centerContinuous" vertical="center" wrapText="1"/>
    </xf>
    <xf numFmtId="0" fontId="22" fillId="3" borderId="143" xfId="0" applyFont="1" applyFill="1" applyBorder="1" applyAlignment="1">
      <alignment horizontal="centerContinuous" vertical="center" wrapText="1"/>
    </xf>
    <xf numFmtId="0" fontId="22" fillId="3" borderId="144" xfId="0" applyFont="1" applyFill="1" applyBorder="1" applyAlignment="1">
      <alignment horizontal="centerContinuous" vertical="center" wrapText="1"/>
    </xf>
    <xf numFmtId="0" fontId="19" fillId="2" borderId="29" xfId="8" applyFont="1" applyFill="1" applyBorder="1" applyAlignment="1">
      <alignment horizontal="center" vertical="center"/>
    </xf>
    <xf numFmtId="0" fontId="19" fillId="2" borderId="44" xfId="8" applyFont="1" applyFill="1" applyBorder="1" applyAlignment="1">
      <alignment horizontal="centerContinuous" vertical="center" wrapText="1"/>
    </xf>
    <xf numFmtId="0" fontId="6" fillId="0" borderId="146" xfId="11" applyFont="1" applyBorder="1" applyAlignment="1">
      <alignment horizontal="center" vertical="center"/>
    </xf>
    <xf numFmtId="0" fontId="9" fillId="0" borderId="147" xfId="11" quotePrefix="1" applyFont="1" applyBorder="1" applyAlignment="1">
      <alignment vertical="center"/>
    </xf>
    <xf numFmtId="0" fontId="6" fillId="0" borderId="147" xfId="11" applyFont="1" applyBorder="1" applyAlignment="1">
      <alignment horizontal="center" vertical="center"/>
    </xf>
    <xf numFmtId="0" fontId="6" fillId="0" borderId="148" xfId="11" applyFont="1" applyBorder="1" applyAlignment="1">
      <alignment horizontal="center" vertical="center"/>
    </xf>
    <xf numFmtId="0" fontId="21" fillId="7" borderId="38" xfId="16" applyFont="1" applyFill="1" applyBorder="1" applyAlignment="1">
      <alignment horizontal="centerContinuous" vertical="center" wrapText="1"/>
    </xf>
    <xf numFmtId="0" fontId="20" fillId="7" borderId="39" xfId="8" applyFont="1" applyFill="1" applyBorder="1" applyAlignment="1">
      <alignment horizontal="centerContinuous" vertical="center" wrapText="1"/>
    </xf>
    <xf numFmtId="0" fontId="20" fillId="7" borderId="40" xfId="8" applyFont="1" applyFill="1" applyBorder="1" applyAlignment="1">
      <alignment horizontal="centerContinuous" vertical="center" wrapText="1"/>
    </xf>
    <xf numFmtId="0" fontId="20" fillId="7" borderId="41" xfId="8" applyFont="1" applyFill="1" applyBorder="1" applyAlignment="1">
      <alignment horizontal="centerContinuous" vertical="center" wrapText="1"/>
    </xf>
    <xf numFmtId="0" fontId="20" fillId="7" borderId="42" xfId="8" applyFont="1" applyFill="1" applyBorder="1" applyAlignment="1">
      <alignment horizontal="centerContinuous" vertical="center" wrapText="1"/>
    </xf>
    <xf numFmtId="0" fontId="20" fillId="7" borderId="43" xfId="8" applyFont="1" applyFill="1" applyBorder="1" applyAlignment="1">
      <alignment horizontal="centerContinuous" vertical="center" wrapText="1"/>
    </xf>
    <xf numFmtId="0" fontId="20" fillId="7" borderId="68" xfId="8" applyFont="1" applyFill="1" applyBorder="1" applyAlignment="1">
      <alignment horizontal="centerContinuous" vertical="center" wrapText="1"/>
    </xf>
    <xf numFmtId="3" fontId="20" fillId="7" borderId="53" xfId="8" applyNumberFormat="1" applyFont="1" applyFill="1" applyBorder="1" applyAlignment="1">
      <alignment horizontal="center" vertical="center"/>
    </xf>
    <xf numFmtId="0" fontId="20" fillId="7" borderId="33" xfId="8" applyFont="1" applyFill="1" applyBorder="1" applyAlignment="1">
      <alignment horizontal="center" vertical="center" wrapText="1"/>
    </xf>
    <xf numFmtId="3" fontId="20" fillId="7" borderId="33" xfId="8" applyNumberFormat="1" applyFont="1" applyFill="1" applyBorder="1" applyAlignment="1">
      <alignment horizontal="center" vertical="center"/>
    </xf>
    <xf numFmtId="0" fontId="20" fillId="7" borderId="48" xfId="8" applyFont="1" applyFill="1" applyBorder="1" applyAlignment="1">
      <alignment horizontal="center" vertical="center" wrapText="1"/>
    </xf>
    <xf numFmtId="0" fontId="20" fillId="7" borderId="30" xfId="11" applyFont="1" applyFill="1" applyBorder="1" applyAlignment="1">
      <alignment horizontal="center" vertical="center" textRotation="90"/>
    </xf>
    <xf numFmtId="0" fontId="20" fillId="7" borderId="31" xfId="11" applyFont="1" applyFill="1" applyBorder="1" applyAlignment="1">
      <alignment horizontal="center" vertical="center"/>
    </xf>
    <xf numFmtId="167" fontId="9" fillId="4" borderId="30" xfId="17" applyNumberFormat="1" applyFont="1" applyFill="1" applyBorder="1" applyAlignment="1">
      <alignment vertical="center"/>
    </xf>
    <xf numFmtId="167" fontId="9" fillId="4" borderId="31" xfId="17" applyNumberFormat="1" applyFont="1" applyFill="1" applyBorder="1" applyAlignment="1">
      <alignment vertical="center"/>
    </xf>
    <xf numFmtId="167" fontId="9" fillId="4" borderId="32" xfId="17" applyNumberFormat="1" applyFont="1" applyFill="1" applyBorder="1" applyAlignment="1">
      <alignment vertical="center"/>
    </xf>
    <xf numFmtId="0" fontId="7" fillId="7" borderId="30" xfId="10" applyFont="1" applyFill="1" applyBorder="1" applyAlignment="1">
      <alignment horizontal="center" vertical="center"/>
    </xf>
    <xf numFmtId="0" fontId="7" fillId="7" borderId="69" xfId="10" applyFont="1" applyFill="1" applyBorder="1" applyAlignment="1">
      <alignment horizontal="center" vertical="center"/>
    </xf>
    <xf numFmtId="0" fontId="7" fillId="7" borderId="70" xfId="10" applyFont="1" applyFill="1" applyBorder="1" applyAlignment="1">
      <alignment horizontal="center" vertical="center"/>
    </xf>
    <xf numFmtId="0" fontId="20" fillId="7" borderId="40" xfId="0" applyFont="1" applyFill="1" applyBorder="1" applyAlignment="1">
      <alignment horizontal="centerContinuous" vertical="center" wrapText="1"/>
    </xf>
    <xf numFmtId="0" fontId="20" fillId="7" borderId="41" xfId="0" applyFont="1" applyFill="1" applyBorder="1" applyAlignment="1">
      <alignment horizontal="centerContinuous" vertical="center" wrapText="1"/>
    </xf>
    <xf numFmtId="0" fontId="20" fillId="7" borderId="43" xfId="0" applyFont="1" applyFill="1" applyBorder="1" applyAlignment="1">
      <alignment horizontal="centerContinuous" vertical="center" wrapText="1"/>
    </xf>
    <xf numFmtId="3" fontId="20" fillId="7" borderId="53" xfId="0" applyNumberFormat="1" applyFont="1" applyFill="1" applyBorder="1" applyAlignment="1">
      <alignment horizontal="center" vertical="center"/>
    </xf>
    <xf numFmtId="0" fontId="20" fillId="7" borderId="48" xfId="0" applyFont="1" applyFill="1" applyBorder="1" applyAlignment="1">
      <alignment horizontal="center" vertical="center" wrapText="1"/>
    </xf>
    <xf numFmtId="0" fontId="20" fillId="7" borderId="72" xfId="0" applyFont="1" applyFill="1" applyBorder="1" applyAlignment="1">
      <alignment horizontal="centerContinuous" vertical="center" wrapText="1"/>
    </xf>
    <xf numFmtId="0" fontId="20" fillId="7" borderId="77" xfId="0" applyFont="1" applyFill="1" applyBorder="1" applyAlignment="1">
      <alignment horizontal="centerContinuous" vertical="center" wrapText="1"/>
    </xf>
    <xf numFmtId="0" fontId="20" fillId="7" borderId="138" xfId="0" applyFont="1" applyFill="1" applyBorder="1" applyAlignment="1">
      <alignment horizontal="centerContinuous" vertical="center" wrapText="1"/>
    </xf>
    <xf numFmtId="0" fontId="6" fillId="7" borderId="138" xfId="0" applyFont="1" applyFill="1" applyBorder="1" applyAlignment="1">
      <alignment horizontal="centerContinuous" vertical="center"/>
    </xf>
    <xf numFmtId="0" fontId="6" fillId="7" borderId="79" xfId="0" applyFont="1" applyFill="1" applyBorder="1" applyAlignment="1">
      <alignment horizontal="centerContinuous" vertical="center"/>
    </xf>
    <xf numFmtId="3" fontId="20" fillId="7" borderId="80" xfId="0" applyNumberFormat="1" applyFont="1" applyFill="1" applyBorder="1" applyAlignment="1">
      <alignment horizontal="center" vertical="center"/>
    </xf>
    <xf numFmtId="0" fontId="20" fillId="7" borderId="137" xfId="0" applyFont="1" applyFill="1" applyBorder="1" applyAlignment="1">
      <alignment horizontal="center" vertical="center" wrapText="1"/>
    </xf>
    <xf numFmtId="0" fontId="20" fillId="7" borderId="70" xfId="0" applyFont="1" applyFill="1" applyBorder="1" applyAlignment="1">
      <alignment horizontal="center" vertical="center" wrapText="1"/>
    </xf>
    <xf numFmtId="0" fontId="32" fillId="7" borderId="29" xfId="8" applyFont="1" applyFill="1" applyBorder="1" applyAlignment="1">
      <alignment horizontal="centerContinuous" vertical="center" wrapText="1"/>
    </xf>
    <xf numFmtId="0" fontId="32" fillId="7" borderId="56" xfId="8" applyFont="1" applyFill="1" applyBorder="1" applyAlignment="1">
      <alignment horizontal="centerContinuous" vertical="center" wrapText="1"/>
    </xf>
    <xf numFmtId="0" fontId="32" fillId="7" borderId="37" xfId="8" applyFont="1" applyFill="1" applyBorder="1" applyAlignment="1">
      <alignment horizontal="centerContinuous" vertical="center" wrapText="1"/>
    </xf>
    <xf numFmtId="3" fontId="21" fillId="4" borderId="34" xfId="0" applyNumberFormat="1" applyFont="1" applyFill="1" applyBorder="1" applyAlignment="1">
      <alignment vertical="center"/>
    </xf>
    <xf numFmtId="3" fontId="21" fillId="4" borderId="36" xfId="0" applyNumberFormat="1" applyFont="1" applyFill="1" applyBorder="1" applyAlignment="1">
      <alignment vertical="center"/>
    </xf>
    <xf numFmtId="0" fontId="21" fillId="4" borderId="44" xfId="11" applyFont="1" applyFill="1" applyBorder="1" applyAlignment="1">
      <alignment horizontal="left" vertical="center" indent="1"/>
    </xf>
    <xf numFmtId="3" fontId="21" fillId="4" borderId="30" xfId="8" applyNumberFormat="1" applyFont="1" applyFill="1" applyBorder="1" applyAlignment="1">
      <alignment vertical="center"/>
    </xf>
    <xf numFmtId="3" fontId="21" fillId="4" borderId="31" xfId="8" applyNumberFormat="1" applyFont="1" applyFill="1" applyBorder="1" applyAlignment="1">
      <alignment vertical="center"/>
    </xf>
    <xf numFmtId="3" fontId="21" fillId="4" borderId="120" xfId="8" applyNumberFormat="1" applyFont="1" applyFill="1" applyBorder="1" applyAlignment="1">
      <alignment vertical="center"/>
    </xf>
    <xf numFmtId="0" fontId="20" fillId="7" borderId="44" xfId="11" applyFont="1" applyFill="1" applyBorder="1" applyAlignment="1">
      <alignment horizontal="center" vertical="center"/>
    </xf>
    <xf numFmtId="0" fontId="20" fillId="7" borderId="71" xfId="8" applyFont="1" applyFill="1" applyBorder="1" applyAlignment="1">
      <alignment horizontal="centerContinuous" vertical="center" wrapText="1"/>
    </xf>
    <xf numFmtId="0" fontId="20" fillId="7" borderId="72" xfId="8" applyFont="1" applyFill="1" applyBorder="1" applyAlignment="1">
      <alignment horizontal="centerContinuous" vertical="center" wrapText="1"/>
    </xf>
    <xf numFmtId="0" fontId="20" fillId="7" borderId="77" xfId="8" applyFont="1" applyFill="1" applyBorder="1" applyAlignment="1">
      <alignment horizontal="centerContinuous" vertical="center" wrapText="1"/>
    </xf>
    <xf numFmtId="0" fontId="20" fillId="7" borderId="78" xfId="8" applyFont="1" applyFill="1" applyBorder="1" applyAlignment="1">
      <alignment horizontal="centerContinuous" vertical="center" wrapText="1"/>
    </xf>
    <xf numFmtId="0" fontId="20" fillId="7" borderId="138" xfId="8" applyFont="1" applyFill="1" applyBorder="1" applyAlignment="1">
      <alignment horizontal="centerContinuous" vertical="center" wrapText="1"/>
    </xf>
    <xf numFmtId="0" fontId="20" fillId="7" borderId="79" xfId="8" applyFont="1" applyFill="1" applyBorder="1" applyAlignment="1">
      <alignment horizontal="centerContinuous" vertical="center" wrapText="1"/>
    </xf>
    <xf numFmtId="3" fontId="20" fillId="7" borderId="80" xfId="8" applyNumberFormat="1" applyFont="1" applyFill="1" applyBorder="1" applyAlignment="1">
      <alignment horizontal="center" vertical="center"/>
    </xf>
    <xf numFmtId="0" fontId="20" fillId="7" borderId="137" xfId="8" applyFont="1" applyFill="1" applyBorder="1" applyAlignment="1">
      <alignment horizontal="center" vertical="center" wrapText="1"/>
    </xf>
    <xf numFmtId="3" fontId="20" fillId="7" borderId="137" xfId="8" applyNumberFormat="1" applyFont="1" applyFill="1" applyBorder="1" applyAlignment="1">
      <alignment horizontal="center" vertical="center"/>
    </xf>
    <xf numFmtId="0" fontId="20" fillId="7" borderId="70" xfId="8" applyFont="1" applyFill="1" applyBorder="1" applyAlignment="1">
      <alignment horizontal="center" vertical="center" wrapText="1"/>
    </xf>
    <xf numFmtId="0" fontId="33" fillId="7" borderId="30" xfId="8" applyFont="1" applyFill="1" applyBorder="1" applyAlignment="1">
      <alignment horizontal="centerContinuous" vertical="center" wrapText="1"/>
    </xf>
    <xf numFmtId="0" fontId="34" fillId="7" borderId="30" xfId="8" applyFont="1" applyFill="1" applyBorder="1" applyAlignment="1">
      <alignment horizontal="centerContinuous" vertical="center" wrapText="1"/>
    </xf>
    <xf numFmtId="0" fontId="34" fillId="7" borderId="44" xfId="8" applyFont="1" applyFill="1" applyBorder="1" applyAlignment="1">
      <alignment horizontal="centerContinuous" vertical="center" wrapText="1"/>
    </xf>
    <xf numFmtId="0" fontId="33" fillId="7" borderId="30" xfId="8" applyFont="1" applyFill="1" applyBorder="1" applyAlignment="1">
      <alignment horizontal="centerContinuous" vertical="distributed" wrapText="1"/>
    </xf>
    <xf numFmtId="0" fontId="34" fillId="7" borderId="30" xfId="8" applyFont="1" applyFill="1" applyBorder="1" applyAlignment="1">
      <alignment horizontal="centerContinuous" vertical="distributed" wrapText="1"/>
    </xf>
    <xf numFmtId="0" fontId="34" fillId="7" borderId="44" xfId="8" applyFont="1" applyFill="1" applyBorder="1" applyAlignment="1">
      <alignment horizontal="centerContinuous" vertical="distributed" wrapText="1"/>
    </xf>
    <xf numFmtId="0" fontId="34" fillId="7" borderId="29" xfId="8" applyFont="1" applyFill="1" applyBorder="1" applyAlignment="1">
      <alignment horizontal="centerContinuous" vertical="distributed" wrapText="1"/>
    </xf>
    <xf numFmtId="0" fontId="20" fillId="7" borderId="56" xfId="8" applyFont="1" applyFill="1" applyBorder="1" applyAlignment="1">
      <alignment horizontal="centerContinuous" vertical="distributed"/>
    </xf>
    <xf numFmtId="0" fontId="20" fillId="7" borderId="37" xfId="8" applyFont="1" applyFill="1" applyBorder="1" applyAlignment="1">
      <alignment horizontal="centerContinuous" vertical="distributed"/>
    </xf>
    <xf numFmtId="166" fontId="13" fillId="7" borderId="30" xfId="18" applyNumberFormat="1" applyFont="1" applyFill="1" applyBorder="1" applyAlignment="1">
      <alignment horizontal="center" vertical="center" wrapText="1"/>
    </xf>
    <xf numFmtId="166" fontId="13" fillId="7" borderId="141" xfId="18" applyNumberFormat="1" applyFont="1" applyFill="1" applyBorder="1" applyAlignment="1">
      <alignment horizontal="center" vertical="center" wrapText="1"/>
    </xf>
    <xf numFmtId="166" fontId="13" fillId="7" borderId="120" xfId="18" applyNumberFormat="1" applyFont="1" applyFill="1" applyBorder="1" applyAlignment="1">
      <alignment horizontal="center" vertical="center" wrapText="1"/>
    </xf>
    <xf numFmtId="0" fontId="13" fillId="7" borderId="44" xfId="14" applyFont="1" applyFill="1" applyBorder="1" applyAlignment="1">
      <alignment horizontal="center" vertical="center"/>
    </xf>
    <xf numFmtId="0" fontId="5" fillId="0" borderId="0" xfId="13" applyFont="1" applyAlignment="1">
      <alignment horizontal="center" vertical="center" wrapText="1"/>
    </xf>
    <xf numFmtId="0" fontId="33" fillId="4" borderId="44" xfId="14" applyFont="1" applyFill="1" applyBorder="1" applyAlignment="1">
      <alignment horizontal="left" vertical="center" indent="2"/>
    </xf>
    <xf numFmtId="0" fontId="33" fillId="4" borderId="44" xfId="14" applyFont="1" applyFill="1" applyBorder="1" applyAlignment="1">
      <alignment horizontal="left" vertical="center" wrapText="1" indent="2"/>
    </xf>
    <xf numFmtId="0" fontId="21" fillId="7" borderId="38" xfId="8" applyFont="1" applyFill="1" applyBorder="1" applyAlignment="1">
      <alignment horizontal="centerContinuous" vertical="center" wrapText="1"/>
    </xf>
    <xf numFmtId="2" fontId="20" fillId="7" borderId="103" xfId="11" applyNumberFormat="1" applyFont="1" applyFill="1" applyBorder="1" applyAlignment="1">
      <alignment horizontal="center" vertical="center" wrapText="1"/>
    </xf>
    <xf numFmtId="2" fontId="20" fillId="7" borderId="112" xfId="11" applyNumberFormat="1" applyFont="1" applyFill="1" applyBorder="1" applyAlignment="1">
      <alignment horizontal="center" vertical="center" wrapText="1"/>
    </xf>
    <xf numFmtId="2" fontId="20" fillId="7" borderId="102" xfId="11" applyNumberFormat="1" applyFont="1" applyFill="1" applyBorder="1" applyAlignment="1">
      <alignment horizontal="center" vertical="center" wrapText="1"/>
    </xf>
    <xf numFmtId="2" fontId="20" fillId="7" borderId="104" xfId="11" applyNumberFormat="1" applyFont="1" applyFill="1" applyBorder="1" applyAlignment="1">
      <alignment horizontal="center" vertical="center" wrapText="1"/>
    </xf>
    <xf numFmtId="2" fontId="20" fillId="7" borderId="145" xfId="11" applyNumberFormat="1" applyFont="1" applyFill="1" applyBorder="1" applyAlignment="1">
      <alignment horizontal="center" vertical="center" wrapText="1"/>
    </xf>
    <xf numFmtId="0" fontId="11" fillId="7" borderId="44" xfId="0" quotePrefix="1" applyFont="1" applyFill="1" applyBorder="1" applyAlignment="1">
      <alignment horizontal="centerContinuous" vertical="center" wrapText="1"/>
    </xf>
    <xf numFmtId="0" fontId="11" fillId="7" borderId="38" xfId="0" applyFont="1" applyFill="1" applyBorder="1" applyAlignment="1">
      <alignment horizontal="centerContinuous" vertical="center" wrapText="1"/>
    </xf>
    <xf numFmtId="0" fontId="11" fillId="7" borderId="39" xfId="0" applyFont="1" applyFill="1" applyBorder="1" applyAlignment="1">
      <alignment horizontal="centerContinuous" vertical="center" wrapText="1"/>
    </xf>
    <xf numFmtId="0" fontId="11" fillId="7" borderId="45" xfId="0" applyFont="1" applyFill="1" applyBorder="1" applyAlignment="1">
      <alignment horizontal="centerContinuous" vertical="center" wrapText="1"/>
    </xf>
    <xf numFmtId="0" fontId="11" fillId="7" borderId="101" xfId="0" applyFont="1" applyFill="1" applyBorder="1" applyAlignment="1">
      <alignment horizontal="centerContinuous" vertical="center" wrapText="1"/>
    </xf>
    <xf numFmtId="0" fontId="11" fillId="7" borderId="40" xfId="0" applyFont="1" applyFill="1" applyBorder="1" applyAlignment="1">
      <alignment horizontal="centerContinuous" vertical="center" wrapText="1"/>
    </xf>
    <xf numFmtId="20" fontId="11" fillId="7" borderId="53" xfId="0" quotePrefix="1" applyNumberFormat="1" applyFont="1" applyFill="1" applyBorder="1" applyAlignment="1">
      <alignment horizontal="center" vertical="center" wrapText="1"/>
    </xf>
    <xf numFmtId="20" fontId="11" fillId="7" borderId="33" xfId="0" quotePrefix="1" applyNumberFormat="1" applyFont="1" applyFill="1" applyBorder="1" applyAlignment="1">
      <alignment horizontal="center" vertical="center" wrapText="1"/>
    </xf>
    <xf numFmtId="20" fontId="11" fillId="7" borderId="47" xfId="0" quotePrefix="1" applyNumberFormat="1" applyFont="1" applyFill="1" applyBorder="1" applyAlignment="1">
      <alignment horizontal="center" vertical="center" wrapText="1"/>
    </xf>
    <xf numFmtId="20" fontId="11" fillId="7" borderId="48" xfId="0" quotePrefix="1" applyNumberFormat="1" applyFont="1" applyFill="1" applyBorder="1" applyAlignment="1">
      <alignment horizontal="center" vertical="center" wrapText="1"/>
    </xf>
    <xf numFmtId="20" fontId="19" fillId="7" borderId="50" xfId="0" applyNumberFormat="1" applyFont="1" applyFill="1" applyBorder="1" applyAlignment="1">
      <alignment horizontal="center" vertical="center" wrapText="1"/>
    </xf>
    <xf numFmtId="0" fontId="19" fillId="7" borderId="50" xfId="0" applyFont="1" applyFill="1" applyBorder="1" applyAlignment="1">
      <alignment horizontal="centerContinuous" vertical="center" wrapText="1"/>
    </xf>
    <xf numFmtId="0" fontId="19" fillId="7" borderId="51" xfId="0" applyFont="1" applyFill="1" applyBorder="1" applyAlignment="1">
      <alignment horizontal="centerContinuous" vertical="center" wrapText="1"/>
    </xf>
    <xf numFmtId="168" fontId="6" fillId="5" borderId="59" xfId="17" applyNumberFormat="1" applyFont="1" applyFill="1" applyBorder="1" applyAlignment="1">
      <alignment vertical="center"/>
    </xf>
    <xf numFmtId="168" fontId="6" fillId="5" borderId="90" xfId="17" applyNumberFormat="1" applyFont="1" applyFill="1" applyBorder="1"/>
    <xf numFmtId="168" fontId="6" fillId="5" borderId="115" xfId="17" applyNumberFormat="1" applyFont="1" applyFill="1" applyBorder="1"/>
    <xf numFmtId="164" fontId="2" fillId="5" borderId="88" xfId="18" applyFont="1" applyFill="1" applyBorder="1"/>
    <xf numFmtId="164" fontId="2" fillId="5" borderId="90" xfId="18" applyFont="1" applyFill="1" applyBorder="1"/>
    <xf numFmtId="164" fontId="6" fillId="5" borderId="90" xfId="18" applyFont="1" applyFill="1" applyBorder="1"/>
    <xf numFmtId="164" fontId="6" fillId="5" borderId="116" xfId="18" applyFont="1" applyFill="1" applyBorder="1"/>
    <xf numFmtId="0" fontId="35" fillId="0" borderId="0" xfId="0" applyFont="1"/>
    <xf numFmtId="0" fontId="36" fillId="0" borderId="0" xfId="0" applyFont="1" applyAlignment="1">
      <alignment horizontal="left" indent="1"/>
    </xf>
    <xf numFmtId="0" fontId="36" fillId="0" borderId="0" xfId="0" applyFont="1"/>
    <xf numFmtId="0" fontId="9" fillId="0" borderId="0" xfId="0" applyFont="1"/>
    <xf numFmtId="0" fontId="30" fillId="4" borderId="71" xfId="16" applyFont="1" applyFill="1" applyBorder="1" applyAlignment="1">
      <alignment horizontal="centerContinuous" vertical="center" wrapText="1"/>
    </xf>
    <xf numFmtId="0" fontId="30" fillId="4" borderId="72" xfId="16" applyFont="1" applyFill="1" applyBorder="1" applyAlignment="1">
      <alignment horizontal="centerContinuous" vertical="center" wrapText="1"/>
    </xf>
    <xf numFmtId="0" fontId="30" fillId="4" borderId="77" xfId="16" applyFont="1" applyFill="1" applyBorder="1" applyAlignment="1">
      <alignment horizontal="centerContinuous" vertical="center" wrapText="1"/>
    </xf>
    <xf numFmtId="0" fontId="30" fillId="4" borderId="149" xfId="16" applyFont="1" applyFill="1" applyBorder="1" applyAlignment="1">
      <alignment horizontal="centerContinuous" vertical="center" wrapText="1"/>
    </xf>
    <xf numFmtId="0" fontId="30" fillId="4" borderId="150" xfId="16" applyFont="1" applyFill="1" applyBorder="1" applyAlignment="1">
      <alignment horizontal="centerContinuous" vertical="center" wrapText="1"/>
    </xf>
    <xf numFmtId="0" fontId="30" fillId="4" borderId="151" xfId="16" applyFont="1" applyFill="1" applyBorder="1" applyAlignment="1">
      <alignment horizontal="centerContinuous" vertical="center" wrapText="1"/>
    </xf>
    <xf numFmtId="0" fontId="21" fillId="6" borderId="44" xfId="0" applyFont="1" applyFill="1" applyBorder="1" applyAlignment="1">
      <alignment horizontal="left" vertical="center" wrapText="1" indent="1"/>
    </xf>
    <xf numFmtId="0" fontId="9" fillId="8" borderId="34" xfId="0" applyFont="1" applyFill="1" applyBorder="1" applyAlignment="1">
      <alignment horizontal="center" vertical="center"/>
    </xf>
    <xf numFmtId="2" fontId="9" fillId="8" borderId="3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indent="1"/>
    </xf>
    <xf numFmtId="0" fontId="37" fillId="0" borderId="0" xfId="0" applyFont="1"/>
    <xf numFmtId="0" fontId="38" fillId="0" borderId="0" xfId="0" applyFont="1" applyAlignment="1">
      <alignment horizontal="left" indent="2"/>
    </xf>
    <xf numFmtId="168" fontId="6" fillId="0" borderId="34" xfId="18" applyNumberFormat="1" applyFont="1" applyBorder="1" applyAlignment="1">
      <alignment horizontal="center" vertical="center"/>
    </xf>
    <xf numFmtId="168" fontId="6" fillId="0" borderId="35" xfId="18" applyNumberFormat="1" applyFont="1" applyBorder="1" applyAlignment="1">
      <alignment horizontal="center" vertical="center"/>
    </xf>
    <xf numFmtId="168" fontId="6" fillId="0" borderId="36" xfId="18" applyNumberFormat="1" applyFont="1" applyBorder="1" applyAlignment="1">
      <alignment horizontal="center" vertical="center"/>
    </xf>
    <xf numFmtId="164" fontId="0" fillId="0" borderId="0" xfId="17" applyFont="1"/>
    <xf numFmtId="14" fontId="39" fillId="8" borderId="0" xfId="0" applyNumberFormat="1" applyFont="1" applyFill="1"/>
    <xf numFmtId="14" fontId="39" fillId="0" borderId="0" xfId="0" applyNumberFormat="1" applyFont="1"/>
    <xf numFmtId="14" fontId="2" fillId="0" borderId="0" xfId="0" applyNumberFormat="1" applyFont="1"/>
    <xf numFmtId="14" fontId="40" fillId="0" borderId="0" xfId="0" applyNumberFormat="1" applyFont="1"/>
    <xf numFmtId="0" fontId="6" fillId="7" borderId="72" xfId="8" applyFont="1" applyFill="1" applyBorder="1" applyAlignment="1">
      <alignment horizontal="centerContinuous" vertical="center" wrapText="1"/>
    </xf>
    <xf numFmtId="0" fontId="9" fillId="4" borderId="29" xfId="11" quotePrefix="1" applyFont="1" applyFill="1" applyBorder="1" applyAlignment="1">
      <alignment horizontal="left" vertical="center" wrapText="1" indent="2"/>
    </xf>
    <xf numFmtId="0" fontId="9" fillId="4" borderId="56" xfId="11" quotePrefix="1" applyFont="1" applyFill="1" applyBorder="1" applyAlignment="1">
      <alignment horizontal="left" vertical="center" wrapText="1" indent="2"/>
    </xf>
    <xf numFmtId="0" fontId="9" fillId="4" borderId="37" xfId="11" quotePrefix="1" applyFont="1" applyFill="1" applyBorder="1" applyAlignment="1">
      <alignment horizontal="left" vertical="center" wrapText="1" indent="2"/>
    </xf>
    <xf numFmtId="0" fontId="21" fillId="3" borderId="29" xfId="11" applyFont="1" applyFill="1" applyBorder="1" applyAlignment="1">
      <alignment horizontal="left" vertical="center" indent="2"/>
    </xf>
    <xf numFmtId="0" fontId="21" fillId="3" borderId="56" xfId="11" quotePrefix="1" applyFont="1" applyFill="1" applyBorder="1" applyAlignment="1">
      <alignment horizontal="left" vertical="center" indent="2"/>
    </xf>
    <xf numFmtId="0" fontId="21" fillId="3" borderId="37" xfId="11" quotePrefix="1" applyFont="1" applyFill="1" applyBorder="1" applyAlignment="1">
      <alignment horizontal="left" vertical="center" indent="2"/>
    </xf>
    <xf numFmtId="3" fontId="6" fillId="0" borderId="65" xfId="11" applyNumberFormat="1" applyFont="1" applyBorder="1" applyAlignment="1">
      <alignment horizontal="center" vertical="center" textRotation="90" wrapText="1"/>
    </xf>
    <xf numFmtId="3" fontId="6" fillId="0" borderId="66" xfId="11" applyNumberFormat="1" applyFont="1" applyBorder="1" applyAlignment="1">
      <alignment horizontal="center" vertical="center" textRotation="90" wrapText="1"/>
    </xf>
    <xf numFmtId="0" fontId="20" fillId="7" borderId="31" xfId="11" applyFont="1" applyFill="1" applyBorder="1" applyAlignment="1">
      <alignment horizontal="center" vertical="center"/>
    </xf>
    <xf numFmtId="0" fontId="20" fillId="7" borderId="32" xfId="11" applyFont="1" applyFill="1" applyBorder="1" applyAlignment="1">
      <alignment horizontal="center" vertical="center"/>
    </xf>
    <xf numFmtId="3" fontId="6" fillId="0" borderId="14" xfId="10" applyNumberFormat="1" applyFont="1" applyBorder="1" applyAlignment="1">
      <alignment horizontal="center" vertical="center" wrapText="1"/>
    </xf>
    <xf numFmtId="3" fontId="6" fillId="0" borderId="16" xfId="10" applyNumberFormat="1" applyFont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/>
    </xf>
    <xf numFmtId="0" fontId="18" fillId="3" borderId="56" xfId="0" applyFont="1" applyFill="1" applyBorder="1" applyAlignment="1">
      <alignment horizontal="center" vertical="center"/>
    </xf>
    <xf numFmtId="0" fontId="18" fillId="3" borderId="37" xfId="0" applyFont="1" applyFill="1" applyBorder="1" applyAlignment="1">
      <alignment horizontal="center" vertical="center"/>
    </xf>
    <xf numFmtId="0" fontId="22" fillId="3" borderId="29" xfId="0" applyFont="1" applyFill="1" applyBorder="1" applyAlignment="1">
      <alignment horizontal="center" vertical="center" wrapText="1"/>
    </xf>
    <xf numFmtId="0" fontId="22" fillId="3" borderId="56" xfId="0" applyFont="1" applyFill="1" applyBorder="1" applyAlignment="1">
      <alignment horizontal="center" vertical="center" wrapText="1"/>
    </xf>
    <xf numFmtId="0" fontId="7" fillId="7" borderId="71" xfId="10" applyFont="1" applyFill="1" applyBorder="1" applyAlignment="1">
      <alignment horizontal="center" vertical="center"/>
    </xf>
    <xf numFmtId="0" fontId="7" fillId="7" borderId="77" xfId="10" applyFont="1" applyFill="1" applyBorder="1" applyAlignment="1">
      <alignment horizontal="center" vertical="center"/>
    </xf>
    <xf numFmtId="0" fontId="21" fillId="4" borderId="29" xfId="10" applyFont="1" applyFill="1" applyBorder="1" applyAlignment="1">
      <alignment horizontal="left" vertical="center" indent="2"/>
    </xf>
    <xf numFmtId="0" fontId="21" fillId="4" borderId="56" xfId="10" quotePrefix="1" applyFont="1" applyFill="1" applyBorder="1" applyAlignment="1">
      <alignment horizontal="left" vertical="center" indent="2"/>
    </xf>
    <xf numFmtId="0" fontId="21" fillId="4" borderId="37" xfId="10" quotePrefix="1" applyFont="1" applyFill="1" applyBorder="1" applyAlignment="1">
      <alignment horizontal="left" vertical="center" indent="2"/>
    </xf>
    <xf numFmtId="0" fontId="20" fillId="7" borderId="139" xfId="0" applyFont="1" applyFill="1" applyBorder="1" applyAlignment="1">
      <alignment horizontal="center" vertical="center" wrapText="1"/>
    </xf>
    <xf numFmtId="0" fontId="20" fillId="7" borderId="140" xfId="0" applyFont="1" applyFill="1" applyBorder="1" applyAlignment="1">
      <alignment horizontal="center" vertical="center" wrapText="1"/>
    </xf>
    <xf numFmtId="3" fontId="6" fillId="0" borderId="54" xfId="11" applyNumberFormat="1" applyFont="1" applyBorder="1" applyAlignment="1">
      <alignment horizontal="center" vertical="center" textRotation="90" wrapText="1"/>
    </xf>
    <xf numFmtId="3" fontId="6" fillId="0" borderId="63" xfId="11" applyNumberFormat="1" applyFont="1" applyBorder="1" applyAlignment="1">
      <alignment horizontal="center" vertical="center" textRotation="90" wrapText="1"/>
    </xf>
    <xf numFmtId="3" fontId="6" fillId="0" borderId="64" xfId="11" applyNumberFormat="1" applyFont="1" applyBorder="1" applyAlignment="1">
      <alignment horizontal="center" vertical="center" textRotation="90" wrapText="1"/>
    </xf>
    <xf numFmtId="3" fontId="6" fillId="0" borderId="55" xfId="11" applyNumberFormat="1" applyFont="1" applyBorder="1" applyAlignment="1">
      <alignment horizontal="center" vertical="center"/>
    </xf>
    <xf numFmtId="3" fontId="6" fillId="0" borderId="65" xfId="11" applyNumberFormat="1" applyFont="1" applyBorder="1" applyAlignment="1">
      <alignment horizontal="center" vertical="center"/>
    </xf>
    <xf numFmtId="3" fontId="6" fillId="0" borderId="66" xfId="11" applyNumberFormat="1" applyFont="1" applyBorder="1" applyAlignment="1">
      <alignment horizontal="center" vertical="center"/>
    </xf>
    <xf numFmtId="3" fontId="6" fillId="0" borderId="54" xfId="11" applyNumberFormat="1" applyFont="1" applyBorder="1" applyAlignment="1">
      <alignment horizontal="center" vertical="center" wrapText="1"/>
    </xf>
    <xf numFmtId="3" fontId="6" fillId="0" borderId="63" xfId="11" applyNumberFormat="1" applyFont="1" applyBorder="1" applyAlignment="1">
      <alignment horizontal="center" vertical="center" wrapText="1"/>
    </xf>
    <xf numFmtId="3" fontId="6" fillId="0" borderId="64" xfId="11" applyNumberFormat="1" applyFont="1" applyBorder="1" applyAlignment="1">
      <alignment horizontal="center" vertical="center" wrapText="1"/>
    </xf>
    <xf numFmtId="20" fontId="19" fillId="7" borderId="46" xfId="0" quotePrefix="1" applyNumberFormat="1" applyFont="1" applyFill="1" applyBorder="1" applyAlignment="1">
      <alignment horizontal="center" vertical="center" wrapText="1"/>
    </xf>
    <xf numFmtId="20" fontId="19" fillId="7" borderId="52" xfId="0" quotePrefix="1" applyNumberFormat="1" applyFont="1" applyFill="1" applyBorder="1" applyAlignment="1">
      <alignment horizontal="center" vertical="center" wrapText="1"/>
    </xf>
    <xf numFmtId="0" fontId="18" fillId="3" borderId="29" xfId="8" applyFont="1" applyFill="1" applyBorder="1" applyAlignment="1">
      <alignment horizontal="center" vertical="center"/>
    </xf>
    <xf numFmtId="0" fontId="18" fillId="3" borderId="56" xfId="8" applyFont="1" applyFill="1" applyBorder="1" applyAlignment="1">
      <alignment horizontal="center" vertical="center"/>
    </xf>
    <xf numFmtId="49" fontId="13" fillId="4" borderId="79" xfId="8" applyNumberFormat="1" applyFont="1" applyFill="1" applyBorder="1" applyAlignment="1">
      <alignment horizontal="center" vertical="center" wrapText="1"/>
    </xf>
    <xf numFmtId="49" fontId="13" fillId="4" borderId="70" xfId="8" applyNumberFormat="1" applyFont="1" applyFill="1" applyBorder="1" applyAlignment="1">
      <alignment horizontal="center" vertical="center" wrapText="1"/>
    </xf>
    <xf numFmtId="49" fontId="13" fillId="4" borderId="83" xfId="8" applyNumberFormat="1" applyFont="1" applyFill="1" applyBorder="1" applyAlignment="1">
      <alignment horizontal="center" vertical="center" wrapText="1"/>
    </xf>
    <xf numFmtId="49" fontId="13" fillId="4" borderId="84" xfId="8" applyNumberFormat="1" applyFont="1" applyFill="1" applyBorder="1" applyAlignment="1">
      <alignment horizontal="center" vertical="center" wrapText="1"/>
    </xf>
    <xf numFmtId="49" fontId="13" fillId="4" borderId="81" xfId="8" applyNumberFormat="1" applyFont="1" applyFill="1" applyBorder="1" applyAlignment="1">
      <alignment horizontal="center" vertical="center" wrapText="1"/>
    </xf>
    <xf numFmtId="49" fontId="13" fillId="4" borderId="82" xfId="8" applyNumberFormat="1" applyFont="1" applyFill="1" applyBorder="1" applyAlignment="1">
      <alignment horizontal="center" vertical="center" wrapText="1"/>
    </xf>
    <xf numFmtId="49" fontId="13" fillId="4" borderId="67" xfId="8" applyNumberFormat="1" applyFont="1" applyFill="1" applyBorder="1" applyAlignment="1">
      <alignment horizontal="center" vertical="center" wrapText="1"/>
    </xf>
    <xf numFmtId="49" fontId="13" fillId="4" borderId="20" xfId="8" applyNumberFormat="1" applyFont="1" applyFill="1" applyBorder="1" applyAlignment="1">
      <alignment horizontal="center" vertical="center" wrapText="1"/>
    </xf>
    <xf numFmtId="49" fontId="13" fillId="4" borderId="78" xfId="8" applyNumberFormat="1" applyFont="1" applyFill="1" applyBorder="1" applyAlignment="1">
      <alignment horizontal="center" vertical="center" wrapText="1"/>
    </xf>
    <xf numFmtId="49" fontId="13" fillId="4" borderId="80" xfId="8" applyNumberFormat="1" applyFont="1" applyFill="1" applyBorder="1" applyAlignment="1">
      <alignment horizontal="center" vertical="center" wrapText="1"/>
    </xf>
    <xf numFmtId="49" fontId="7" fillId="4" borderId="79" xfId="8" applyNumberFormat="1" applyFont="1" applyFill="1" applyBorder="1" applyAlignment="1">
      <alignment horizontal="center" vertical="center" wrapText="1"/>
    </xf>
    <xf numFmtId="49" fontId="7" fillId="4" borderId="70" xfId="8" applyNumberFormat="1" applyFont="1" applyFill="1" applyBorder="1" applyAlignment="1">
      <alignment horizontal="center" vertical="center" wrapText="1"/>
    </xf>
    <xf numFmtId="49" fontId="7" fillId="4" borderId="81" xfId="8" applyNumberFormat="1" applyFont="1" applyFill="1" applyBorder="1" applyAlignment="1">
      <alignment horizontal="center" vertical="center" wrapText="1"/>
    </xf>
    <xf numFmtId="49" fontId="7" fillId="4" borderId="82" xfId="8" applyNumberFormat="1" applyFont="1" applyFill="1" applyBorder="1" applyAlignment="1">
      <alignment horizontal="center" vertical="center" wrapText="1"/>
    </xf>
    <xf numFmtId="49" fontId="13" fillId="4" borderId="132" xfId="8" applyNumberFormat="1" applyFont="1" applyFill="1" applyBorder="1" applyAlignment="1">
      <alignment horizontal="center" vertical="center" wrapText="1"/>
    </xf>
    <xf numFmtId="49" fontId="13" fillId="4" borderId="133" xfId="8" applyNumberFormat="1" applyFont="1" applyFill="1" applyBorder="1" applyAlignment="1">
      <alignment horizontal="center" vertical="center" wrapText="1"/>
    </xf>
    <xf numFmtId="49" fontId="13" fillId="4" borderId="130" xfId="8" applyNumberFormat="1" applyFont="1" applyFill="1" applyBorder="1" applyAlignment="1">
      <alignment horizontal="center" vertical="center" wrapText="1"/>
    </xf>
    <xf numFmtId="49" fontId="13" fillId="4" borderId="131" xfId="8" applyNumberFormat="1" applyFont="1" applyFill="1" applyBorder="1" applyAlignment="1">
      <alignment horizontal="center" vertical="center" wrapText="1"/>
    </xf>
    <xf numFmtId="49" fontId="7" fillId="4" borderId="78" xfId="8" applyNumberFormat="1" applyFont="1" applyFill="1" applyBorder="1" applyAlignment="1">
      <alignment horizontal="center" vertical="center" wrapText="1"/>
    </xf>
    <xf numFmtId="49" fontId="7" fillId="4" borderId="80" xfId="8" applyNumberFormat="1" applyFont="1" applyFill="1" applyBorder="1" applyAlignment="1">
      <alignment horizontal="center" vertical="center" wrapText="1"/>
    </xf>
    <xf numFmtId="49" fontId="7" fillId="4" borderId="83" xfId="8" applyNumberFormat="1" applyFont="1" applyFill="1" applyBorder="1" applyAlignment="1">
      <alignment horizontal="center" vertical="center" wrapText="1"/>
    </xf>
    <xf numFmtId="49" fontId="7" fillId="4" borderId="84" xfId="8" applyNumberFormat="1" applyFont="1" applyFill="1" applyBorder="1" applyAlignment="1">
      <alignment horizontal="center" vertical="center" wrapText="1"/>
    </xf>
    <xf numFmtId="49" fontId="13" fillId="4" borderId="128" xfId="8" applyNumberFormat="1" applyFont="1" applyFill="1" applyBorder="1" applyAlignment="1">
      <alignment horizontal="center" vertical="center" wrapText="1"/>
    </xf>
    <xf numFmtId="49" fontId="13" fillId="4" borderId="129" xfId="8" applyNumberFormat="1" applyFont="1" applyFill="1" applyBorder="1" applyAlignment="1">
      <alignment horizontal="center" vertical="center" wrapText="1"/>
    </xf>
    <xf numFmtId="49" fontId="13" fillId="4" borderId="126" xfId="8" applyNumberFormat="1" applyFont="1" applyFill="1" applyBorder="1" applyAlignment="1">
      <alignment horizontal="center" vertical="center" wrapText="1"/>
    </xf>
    <xf numFmtId="49" fontId="13" fillId="4" borderId="127" xfId="8" applyNumberFormat="1" applyFont="1" applyFill="1" applyBorder="1" applyAlignment="1">
      <alignment horizontal="center" vertical="center" wrapText="1"/>
    </xf>
  </cellXfs>
  <cellStyles count="20">
    <cellStyle name="_ccaa" xfId="1" xr:uid="{00000000-0005-0000-0000-000000000000}"/>
    <cellStyle name="_Hoja2" xfId="2" xr:uid="{00000000-0005-0000-0000-000001000000}"/>
    <cellStyle name="_legs" xfId="3" xr:uid="{00000000-0005-0000-0000-000002000000}"/>
    <cellStyle name="Estilo 1" xfId="4" xr:uid="{00000000-0005-0000-0000-000003000000}"/>
    <cellStyle name="Millares" xfId="17" builtinId="3"/>
    <cellStyle name="Millares [0] 2" xfId="5" xr:uid="{00000000-0005-0000-0000-000004000000}"/>
    <cellStyle name="Millares [0] 3" xfId="6" xr:uid="{00000000-0005-0000-0000-000005000000}"/>
    <cellStyle name="Millares 2" xfId="7" xr:uid="{00000000-0005-0000-0000-000006000000}"/>
    <cellStyle name="Millares 3" xfId="18" xr:uid="{0D0791A1-D183-4085-8854-B0D95B42296F}"/>
    <cellStyle name="Millares 6" xfId="19" xr:uid="{6E8D1D2B-A4FE-4B08-9752-27FF5C82AE18}"/>
    <cellStyle name="Normal" xfId="0" builtinId="0"/>
    <cellStyle name="Normal 12" xfId="13" xr:uid="{00000000-0005-0000-0000-000008000000}"/>
    <cellStyle name="Normal 2" xfId="8" xr:uid="{00000000-0005-0000-0000-000009000000}"/>
    <cellStyle name="Normal 2 2" xfId="9" xr:uid="{00000000-0005-0000-0000-00000A000000}"/>
    <cellStyle name="Normal 2 3" xfId="16" xr:uid="{00000000-0005-0000-0000-00000B000000}"/>
    <cellStyle name="Normal 3" xfId="15" xr:uid="{00000000-0005-0000-0000-00000C000000}"/>
    <cellStyle name="Normal_tarifas segregadas1" xfId="10" xr:uid="{00000000-0005-0000-0000-00000D000000}"/>
    <cellStyle name="Normal_tarifas segregadas1 2" xfId="11" xr:uid="{00000000-0005-0000-0000-00000E000000}"/>
    <cellStyle name="Normal_tarifas segregadas1 2 2" xfId="14" xr:uid="{00000000-0005-0000-0000-00000F000000}"/>
    <cellStyle name="Porcentual 2" xfId="12" xr:uid="{00000000-0005-0000-0000-000010000000}"/>
  </cellStyles>
  <dxfs count="0"/>
  <tableStyles count="0" defaultTableStyle="TableStyleMedium9" defaultPivotStyle="PivotStyleLight16"/>
  <colors>
    <mruColors>
      <color rgb="FF7F7F7F"/>
      <color rgb="FFFF6D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281517</xdr:colOff>
      <xdr:row>2</xdr:row>
      <xdr:rowOff>130175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D44F167F-AC6D-41EC-950C-0D4BF32B6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520142" cy="4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526596</xdr:colOff>
      <xdr:row>2</xdr:row>
      <xdr:rowOff>161925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4F9479FC-CCDC-4A33-A9A0-F98D78E06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308021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0</xdr:col>
      <xdr:colOff>4921705</xdr:colOff>
      <xdr:row>2</xdr:row>
      <xdr:rowOff>57150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49339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591457</xdr:colOff>
      <xdr:row>2</xdr:row>
      <xdr:rowOff>76200</xdr:rowOff>
    </xdr:to>
    <xdr:pic>
      <xdr:nvPicPr>
        <xdr:cNvPr id="153048" name="5 Imagen">
          <a:extLst>
            <a:ext uri="{FF2B5EF4-FFF2-40B4-BE49-F238E27FC236}">
              <a16:creationId xmlns:a16="http://schemas.microsoft.com/office/drawing/2014/main" id="{00000000-0008-0000-0C00-0000D85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434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476250</xdr:colOff>
      <xdr:row>2</xdr:row>
      <xdr:rowOff>66675</xdr:rowOff>
    </xdr:to>
    <xdr:pic>
      <xdr:nvPicPr>
        <xdr:cNvPr id="61814" name="2 Imagen">
          <a:extLst>
            <a:ext uri="{FF2B5EF4-FFF2-40B4-BE49-F238E27FC236}">
              <a16:creationId xmlns:a16="http://schemas.microsoft.com/office/drawing/2014/main" id="{00000000-0008-0000-0E00-000076F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39393" cy="4884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2</xdr:col>
      <xdr:colOff>1228725</xdr:colOff>
      <xdr:row>2</xdr:row>
      <xdr:rowOff>152400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4567238" cy="585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0</xdr:colOff>
      <xdr:row>2</xdr:row>
      <xdr:rowOff>152400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567238" cy="585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6</xdr:col>
      <xdr:colOff>276225</xdr:colOff>
      <xdr:row>2</xdr:row>
      <xdr:rowOff>57150</xdr:rowOff>
    </xdr:to>
    <xdr:pic>
      <xdr:nvPicPr>
        <xdr:cNvPr id="135343" name="2 Imagen">
          <a:extLst>
            <a:ext uri="{FF2B5EF4-FFF2-40B4-BE49-F238E27FC236}">
              <a16:creationId xmlns:a16="http://schemas.microsoft.com/office/drawing/2014/main" id="{00000000-0008-0000-0600-0000AF10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49720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5</xdr:col>
      <xdr:colOff>262618</xdr:colOff>
      <xdr:row>2</xdr:row>
      <xdr:rowOff>57150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E5F0D74-704E-462F-BED7-E8B417A10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49815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0</xdr:rowOff>
    </xdr:from>
    <xdr:ext cx="4946196" cy="488496"/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4946196" cy="4884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2</xdr:col>
      <xdr:colOff>1228725</xdr:colOff>
      <xdr:row>2</xdr:row>
      <xdr:rowOff>152400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4924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5</xdr:col>
      <xdr:colOff>1198790</xdr:colOff>
      <xdr:row>2</xdr:row>
      <xdr:rowOff>57150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48101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0</xdr:colOff>
      <xdr:row>2</xdr:row>
      <xdr:rowOff>152400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3434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523619</xdr:colOff>
      <xdr:row>3</xdr:row>
      <xdr:rowOff>20922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30D49CE6-628B-4CBC-8DE0-50DB8AA67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250401" cy="535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5</xdr:col>
      <xdr:colOff>1198790</xdr:colOff>
      <xdr:row>2</xdr:row>
      <xdr:rowOff>57150</xdr:rowOff>
    </xdr:to>
    <xdr:pic>
      <xdr:nvPicPr>
        <xdr:cNvPr id="174100" name="3 Imagen">
          <a:extLst>
            <a:ext uri="{FF2B5EF4-FFF2-40B4-BE49-F238E27FC236}">
              <a16:creationId xmlns:a16="http://schemas.microsoft.com/office/drawing/2014/main" id="{00000000-0008-0000-0200-000014A8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48101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6</xdr:col>
      <xdr:colOff>70757</xdr:colOff>
      <xdr:row>2</xdr:row>
      <xdr:rowOff>57150</xdr:rowOff>
    </xdr:to>
    <xdr:pic>
      <xdr:nvPicPr>
        <xdr:cNvPr id="175124" name="3 Imagen">
          <a:extLst>
            <a:ext uri="{FF2B5EF4-FFF2-40B4-BE49-F238E27FC236}">
              <a16:creationId xmlns:a16="http://schemas.microsoft.com/office/drawing/2014/main" id="{00000000-0008-0000-0300-000014AC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49339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5</xdr:col>
      <xdr:colOff>680357</xdr:colOff>
      <xdr:row>2</xdr:row>
      <xdr:rowOff>140970</xdr:rowOff>
    </xdr:to>
    <xdr:pic>
      <xdr:nvPicPr>
        <xdr:cNvPr id="72052" name="2 Imagen">
          <a:extLst>
            <a:ext uri="{FF2B5EF4-FFF2-40B4-BE49-F238E27FC236}">
              <a16:creationId xmlns:a16="http://schemas.microsoft.com/office/drawing/2014/main" id="{00000000-0008-0000-0500-00007419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49530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5</xdr:col>
      <xdr:colOff>280307</xdr:colOff>
      <xdr:row>3</xdr:row>
      <xdr:rowOff>55245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80E3F653-ECE0-4B65-8A23-808FD7318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4957082" cy="512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526596</xdr:colOff>
      <xdr:row>2</xdr:row>
      <xdr:rowOff>161925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149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526596</xdr:colOff>
      <xdr:row>2</xdr:row>
      <xdr:rowOff>161925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8551E23D-BBFC-4ECB-8269-9F8E09999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308021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526596</xdr:colOff>
      <xdr:row>2</xdr:row>
      <xdr:rowOff>161925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D22ABAF6-1B98-4357-8B40-CF3455671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308021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SR\Hidrocarburos\Tarifas\Tarifas%202016\Petici&#243;n%20de%20informaci&#243;n\A_%20RETRIBUCI&#211;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SyCONS"/>
      <sheetName val="Cambios Presión Sumin"/>
      <sheetName val="AAyACTAS"/>
      <sheetName val="Codificaciones Geograficas (2)"/>
      <sheetName val="RESUMEN MOV GAS SISTEMA"/>
      <sheetName val="PS Y CONSUMO DEL SIST"/>
      <sheetName val="Instruc Anexo New Instalaciones"/>
      <sheetName val="Anexo Nuevas Obras Lineales"/>
      <sheetName val="Anexo Nuevas Posiciones"/>
      <sheetName val="Anexo Nuevas ERMs"/>
      <sheetName val="Anexo Nuevas EC"/>
      <sheetName val="Anexo Nuevas Otras Instalacione"/>
      <sheetName val="Codificaciones"/>
      <sheetName val="Codificaciones Gtos"/>
      <sheetName val="Codificaciones EC"/>
      <sheetName val="Codficaciones ERM_EM"/>
      <sheetName val="Codificaciones Geograficas"/>
      <sheetName val="A.1 - Cambios Presión Sumin"/>
      <sheetName val="A.2 - AAyACTAS"/>
      <sheetName val="A.2 - Codificaciones"/>
      <sheetName val="A.3- Reparto Costes D"/>
      <sheetName val="A.4 - Reparto Costes T"/>
      <sheetName val="A.5_A.9 - Instrucciones"/>
      <sheetName val="A.5 - Nuevas Obras Lineales"/>
      <sheetName val="A.6 - Nuevas Posiciones"/>
      <sheetName val="A.7 - Nuevas ERMs"/>
      <sheetName val="A.8 - Nuevas EC"/>
      <sheetName val="A.9 - Nuevas Otras Instalacion"/>
    </sheetNames>
    <sheetDataSet>
      <sheetData sheetId="0"/>
      <sheetData sheetId="1"/>
      <sheetData sheetId="2"/>
      <sheetData sheetId="3">
        <row r="3">
          <cell r="A3" t="str">
            <v>CCAA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L3" t="str">
            <v>Simultanea/Posterior</v>
          </cell>
          <cell r="N3" t="str">
            <v>Situacion Operativa</v>
          </cell>
          <cell r="P3" t="str">
            <v>SI/NO</v>
          </cell>
        </row>
        <row r="4">
          <cell r="C4" t="str">
            <v>TRANSPORTE</v>
          </cell>
          <cell r="E4" t="str">
            <v>Puesta en Marcha</v>
          </cell>
          <cell r="G4" t="str">
            <v>Tanque GNL</v>
          </cell>
          <cell r="J4">
            <v>72</v>
          </cell>
          <cell r="L4" t="str">
            <v>Simultanea</v>
          </cell>
          <cell r="N4" t="str">
            <v>Operación</v>
          </cell>
          <cell r="P4" t="str">
            <v>Si</v>
          </cell>
        </row>
        <row r="5">
          <cell r="C5" t="str">
            <v>REGASIFICACIÓN</v>
          </cell>
          <cell r="E5" t="str">
            <v>Ampliación</v>
          </cell>
          <cell r="G5" t="str">
            <v>Vaporizador</v>
          </cell>
          <cell r="J5">
            <v>45</v>
          </cell>
          <cell r="L5" t="str">
            <v>Posterior</v>
          </cell>
          <cell r="N5" t="str">
            <v>Reserva</v>
          </cell>
          <cell r="P5" t="str">
            <v>No</v>
          </cell>
        </row>
        <row r="6">
          <cell r="C6" t="str">
            <v>ALMACENAMIENTO SUBTERRÁNEO</v>
          </cell>
          <cell r="E6" t="str">
            <v xml:space="preserve"> Modificación</v>
          </cell>
          <cell r="G6" t="str">
            <v>Cargadero Cisternas</v>
          </cell>
        </row>
        <row r="7">
          <cell r="E7" t="str">
            <v>Transmisión</v>
          </cell>
          <cell r="G7" t="str">
            <v>Obra civil y portuaria</v>
          </cell>
        </row>
        <row r="8">
          <cell r="E8" t="str">
            <v xml:space="preserve">Cierre </v>
          </cell>
          <cell r="G8" t="str">
            <v>Gas Colchon</v>
          </cell>
        </row>
        <row r="9">
          <cell r="G9" t="str">
            <v>Instalaciones AA.SS.</v>
          </cell>
        </row>
        <row r="10">
          <cell r="G10" t="str">
            <v>Compresores de AA.SS.</v>
          </cell>
        </row>
        <row r="11">
          <cell r="G11" t="str">
            <v>Inversión en E&amp;P</v>
          </cell>
        </row>
        <row r="12">
          <cell r="G12" t="str">
            <v>Otras Instalaciones</v>
          </cell>
        </row>
      </sheetData>
      <sheetData sheetId="13">
        <row r="5">
          <cell r="A5" t="str">
            <v>Tipo Obra Lineal</v>
          </cell>
          <cell r="D5" t="str">
            <v>Tipo Gasoducto Aguas Abajo</v>
          </cell>
          <cell r="G5" t="str">
            <v>Tipo de Posición</v>
          </cell>
        </row>
        <row r="6">
          <cell r="A6" t="str">
            <v>LÍNEA PRINCIPAL</v>
          </cell>
          <cell r="D6" t="str">
            <v>Gasoducto de Transporte</v>
          </cell>
          <cell r="G6" t="str">
            <v>Posición de Seccionamiento</v>
          </cell>
        </row>
        <row r="7">
          <cell r="A7" t="str">
            <v>Ramal del Gasoducto</v>
          </cell>
          <cell r="D7" t="str">
            <v>Antena para una Red de Distribución</v>
          </cell>
          <cell r="G7" t="str">
            <v>Posición de Derivación</v>
          </cell>
        </row>
        <row r="8">
          <cell r="A8" t="str">
            <v>Acometida de un Punto de Suministro</v>
          </cell>
          <cell r="D8" t="str">
            <v>Línea Directa</v>
          </cell>
          <cell r="G8" t="str">
            <v>Posición Trampa Rascadores Simple</v>
          </cell>
        </row>
        <row r="9">
          <cell r="D9" t="str">
            <v>Acometida de un Punto de Suministro</v>
          </cell>
          <cell r="G9" t="str">
            <v>Posición Trampa Rascadores Doble</v>
          </cell>
        </row>
        <row r="10">
          <cell r="G10" t="str">
            <v>De Pos Seccionamiento a Derivación</v>
          </cell>
        </row>
        <row r="11">
          <cell r="G11" t="str">
            <v>De Pos Seccionamiento a Trampa de Rascadores</v>
          </cell>
        </row>
        <row r="12">
          <cell r="G12" t="str">
            <v>De Pos Derivación a Trampa de Rascadores</v>
          </cell>
        </row>
        <row r="13">
          <cell r="G13" t="str">
            <v>Nueva Derivación en Posición de Derivación existente</v>
          </cell>
        </row>
      </sheetData>
      <sheetData sheetId="14">
        <row r="3">
          <cell r="G3" t="str">
            <v>Turbocompresor Nuevo / Modificado</v>
          </cell>
        </row>
        <row r="4">
          <cell r="A4" t="str">
            <v>ESTACION COMPRESION NUEVA</v>
          </cell>
          <cell r="G4" t="str">
            <v>Nuevo</v>
          </cell>
        </row>
        <row r="5">
          <cell r="A5" t="str">
            <v>AMPLIACIÓN EC POR TURBOCOMPRESORES ADICIONALES</v>
          </cell>
          <cell r="G5" t="str">
            <v>Modificado</v>
          </cell>
        </row>
        <row r="6">
          <cell r="A6" t="str">
            <v>AMPLIACIÓN EC POR SUSTITUCIÓN DE EQUIPOS</v>
          </cell>
          <cell r="G6" t="str">
            <v>Sustituto de Antiguo</v>
          </cell>
        </row>
        <row r="7">
          <cell r="A7" t="str">
            <v xml:space="preserve">AMPLIACIÓN EC POR MODIFICACIÓN DE EQUIPOS </v>
          </cell>
        </row>
      </sheetData>
      <sheetData sheetId="15">
        <row r="3">
          <cell r="A3" t="str">
            <v>TIPO_INSTALACIÓN_ERM</v>
          </cell>
          <cell r="G3" t="str">
            <v>Tamaño (G) ERM/EM</v>
          </cell>
          <cell r="I3" t="str">
            <v>Línea Inicial / Adicional / Modificada</v>
          </cell>
        </row>
        <row r="4">
          <cell r="A4" t="str">
            <v>ERM</v>
          </cell>
          <cell r="G4">
            <v>65</v>
          </cell>
          <cell r="I4" t="str">
            <v>Inicial</v>
          </cell>
        </row>
        <row r="5">
          <cell r="A5" t="str">
            <v>EM</v>
          </cell>
          <cell r="G5">
            <v>100</v>
          </cell>
          <cell r="I5" t="str">
            <v>Adicional</v>
          </cell>
        </row>
        <row r="6">
          <cell r="A6" t="str">
            <v>AMPLIACIÓN ERM POR LINEAS ADICIONALES</v>
          </cell>
          <cell r="G6">
            <v>160</v>
          </cell>
          <cell r="I6" t="str">
            <v>Modificada</v>
          </cell>
        </row>
        <row r="7">
          <cell r="A7" t="str">
            <v>AMPLIACIÓN ERM POR SUSTITUCIÓN EQUIPOS</v>
          </cell>
          <cell r="G7">
            <v>250</v>
          </cell>
        </row>
        <row r="8">
          <cell r="A8" t="str">
            <v xml:space="preserve">AMPLIACIÓN EM POR SUSTITUCIÓN DE EQUIPOS </v>
          </cell>
          <cell r="G8">
            <v>400</v>
          </cell>
        </row>
        <row r="9">
          <cell r="A9" t="str">
            <v>AMPLIACIÓN EM POR LINEAS ADICIONALES</v>
          </cell>
          <cell r="G9">
            <v>650</v>
          </cell>
        </row>
        <row r="10">
          <cell r="A10" t="str">
            <v>ERM CON EQUIPO DE MEDIDA DE ULTRASONIDOS</v>
          </cell>
          <cell r="G10">
            <v>1000</v>
          </cell>
        </row>
        <row r="11">
          <cell r="A11" t="str">
            <v>EM CON EQUIPO DE MEDIDA DE ULTRASONIDOS</v>
          </cell>
          <cell r="G11">
            <v>1600</v>
          </cell>
        </row>
        <row r="12">
          <cell r="G12">
            <v>2500</v>
          </cell>
        </row>
        <row r="13">
          <cell r="G13">
            <v>4000</v>
          </cell>
        </row>
        <row r="14">
          <cell r="G14">
            <v>6500</v>
          </cell>
        </row>
      </sheetData>
      <sheetData sheetId="16">
        <row r="3">
          <cell r="A3" t="str">
            <v>CCAA</v>
          </cell>
          <cell r="D3" t="str">
            <v>Provincia</v>
          </cell>
          <cell r="H3" t="str">
            <v>Municipio</v>
          </cell>
        </row>
        <row r="4">
          <cell r="A4" t="str">
            <v>ANDALUCIA</v>
          </cell>
          <cell r="D4" t="str">
            <v>ÁLAVA</v>
          </cell>
          <cell r="H4" t="str">
            <v>Alegría-Dulantzi</v>
          </cell>
        </row>
        <row r="5">
          <cell r="A5" t="str">
            <v>ARAGON</v>
          </cell>
          <cell r="D5" t="str">
            <v>ALBACETE</v>
          </cell>
          <cell r="H5" t="str">
            <v>Amurrio</v>
          </cell>
        </row>
        <row r="6">
          <cell r="A6" t="str">
            <v>ASTURIAS</v>
          </cell>
          <cell r="D6" t="str">
            <v>ALICANTE</v>
          </cell>
          <cell r="H6" t="str">
            <v>Añana</v>
          </cell>
        </row>
        <row r="7">
          <cell r="A7" t="str">
            <v>BALEARES</v>
          </cell>
          <cell r="D7" t="str">
            <v>ALMERÍA</v>
          </cell>
          <cell r="H7" t="str">
            <v>Aramaio</v>
          </cell>
        </row>
        <row r="8">
          <cell r="A8" t="str">
            <v>CANARIAS</v>
          </cell>
          <cell r="D8" t="str">
            <v>ÁVILA</v>
          </cell>
          <cell r="H8" t="str">
            <v>Armiñón</v>
          </cell>
        </row>
        <row r="9">
          <cell r="A9" t="str">
            <v>CANTABRIA</v>
          </cell>
          <cell r="D9" t="str">
            <v>BADAJOZ</v>
          </cell>
          <cell r="H9" t="str">
            <v>Arraia-Maeztu</v>
          </cell>
        </row>
        <row r="10">
          <cell r="A10" t="str">
            <v>CASTILLA Y LEON</v>
          </cell>
          <cell r="D10" t="str">
            <v>ISLAS BALEARES</v>
          </cell>
          <cell r="H10" t="str">
            <v>Arratzua-Ubarrundia</v>
          </cell>
        </row>
        <row r="11">
          <cell r="A11" t="str">
            <v>CASTILLA Y LA MANCHA</v>
          </cell>
          <cell r="D11" t="str">
            <v>BARCELONA</v>
          </cell>
          <cell r="H11" t="str">
            <v>Artziniega</v>
          </cell>
        </row>
        <row r="12">
          <cell r="A12" t="str">
            <v>CATALUÑA</v>
          </cell>
          <cell r="D12" t="str">
            <v>BURGOS</v>
          </cell>
          <cell r="H12" t="str">
            <v>Asparrena</v>
          </cell>
        </row>
        <row r="13">
          <cell r="A13" t="str">
            <v>VALENCIA</v>
          </cell>
          <cell r="D13" t="str">
            <v>CÁCERES</v>
          </cell>
          <cell r="H13" t="str">
            <v>Ayala/Aiara</v>
          </cell>
        </row>
        <row r="14">
          <cell r="A14" t="str">
            <v>EXTREMADURA</v>
          </cell>
          <cell r="D14" t="str">
            <v>CÁDIZ</v>
          </cell>
          <cell r="H14" t="str">
            <v>Baños de Ebro/Mañueta</v>
          </cell>
        </row>
        <row r="15">
          <cell r="A15" t="str">
            <v>GALICIA</v>
          </cell>
          <cell r="D15" t="str">
            <v>CASTELLÓN</v>
          </cell>
          <cell r="H15" t="str">
            <v>Barrundia</v>
          </cell>
        </row>
        <row r="16">
          <cell r="A16" t="str">
            <v>MADRID</v>
          </cell>
          <cell r="D16" t="str">
            <v>CIUDAD REAL</v>
          </cell>
          <cell r="H16" t="str">
            <v>Berantevilla</v>
          </cell>
        </row>
        <row r="17">
          <cell r="A17" t="str">
            <v>MURCIA</v>
          </cell>
          <cell r="D17" t="str">
            <v>CÓRDOBA</v>
          </cell>
          <cell r="H17" t="str">
            <v>Bernedo</v>
          </cell>
        </row>
        <row r="18">
          <cell r="A18" t="str">
            <v>NAVARRA</v>
          </cell>
          <cell r="D18" t="str">
            <v>LA CORUÑA</v>
          </cell>
          <cell r="H18" t="str">
            <v>Campezo/Kanpezu</v>
          </cell>
        </row>
        <row r="19">
          <cell r="A19" t="str">
            <v>PAIS VASCO</v>
          </cell>
          <cell r="D19" t="str">
            <v>CUENCA</v>
          </cell>
          <cell r="H19" t="str">
            <v>Elburgo/Burgelu</v>
          </cell>
        </row>
        <row r="20">
          <cell r="A20" t="str">
            <v>LA RIOJA</v>
          </cell>
          <cell r="D20" t="str">
            <v>GIRONA</v>
          </cell>
          <cell r="H20" t="str">
            <v>Elciego</v>
          </cell>
        </row>
        <row r="21">
          <cell r="A21" t="str">
            <v>CEUTA</v>
          </cell>
          <cell r="D21" t="str">
            <v>GRANADA</v>
          </cell>
          <cell r="H21" t="str">
            <v>Elvillar/Bilar</v>
          </cell>
        </row>
        <row r="22">
          <cell r="A22" t="str">
            <v>MELILLA</v>
          </cell>
          <cell r="D22" t="str">
            <v>GUADALAJARA</v>
          </cell>
          <cell r="H22" t="str">
            <v>Erriberagoitia/Ribera Alta</v>
          </cell>
        </row>
        <row r="23">
          <cell r="D23" t="str">
            <v>GUIPÚZCOA</v>
          </cell>
          <cell r="H23" t="str">
            <v>Harana/Valle de Arana</v>
          </cell>
        </row>
        <row r="24">
          <cell r="D24" t="str">
            <v>HUELVA</v>
          </cell>
          <cell r="H24" t="str">
            <v>Iruña Oka/Iruña de Oca</v>
          </cell>
        </row>
        <row r="25">
          <cell r="D25" t="str">
            <v>HUESCA</v>
          </cell>
          <cell r="H25" t="str">
            <v>Iruraiz-Gauna</v>
          </cell>
        </row>
        <row r="26">
          <cell r="D26" t="str">
            <v>JAÉN</v>
          </cell>
          <cell r="H26" t="str">
            <v>Kripan</v>
          </cell>
        </row>
        <row r="27">
          <cell r="D27" t="str">
            <v>LEÓN</v>
          </cell>
          <cell r="H27" t="str">
            <v>Kuartango</v>
          </cell>
        </row>
        <row r="28">
          <cell r="D28" t="str">
            <v>LÉRIDA</v>
          </cell>
          <cell r="H28" t="str">
            <v>Labastida/Bastida</v>
          </cell>
        </row>
        <row r="29">
          <cell r="D29" t="str">
            <v>LA RIOJA</v>
          </cell>
          <cell r="H29" t="str">
            <v>Lagrán</v>
          </cell>
        </row>
        <row r="30">
          <cell r="D30" t="str">
            <v>LUGO</v>
          </cell>
          <cell r="H30" t="str">
            <v>Laguardia</v>
          </cell>
        </row>
        <row r="31">
          <cell r="D31" t="str">
            <v>MADRID</v>
          </cell>
          <cell r="H31" t="str">
            <v>Lanciego/Lantziego</v>
          </cell>
        </row>
        <row r="32">
          <cell r="D32" t="str">
            <v>MÁLAGA</v>
          </cell>
          <cell r="H32" t="str">
            <v>Lantarón</v>
          </cell>
        </row>
        <row r="33">
          <cell r="D33" t="str">
            <v>MURCIA</v>
          </cell>
          <cell r="H33" t="str">
            <v>Lapuebla de Labarca</v>
          </cell>
        </row>
        <row r="34">
          <cell r="D34" t="str">
            <v>NAVARRA</v>
          </cell>
          <cell r="H34" t="str">
            <v>Laudio/Llodio</v>
          </cell>
        </row>
        <row r="35">
          <cell r="D35" t="str">
            <v>ORENSE</v>
          </cell>
          <cell r="H35" t="str">
            <v>Legutio</v>
          </cell>
        </row>
        <row r="36">
          <cell r="D36" t="str">
            <v>ASTURIAS</v>
          </cell>
          <cell r="H36" t="str">
            <v>Leza</v>
          </cell>
        </row>
        <row r="37">
          <cell r="D37" t="str">
            <v>PALENCIA</v>
          </cell>
          <cell r="H37" t="str">
            <v>Moreda de Álava/Moreda Araba</v>
          </cell>
        </row>
        <row r="38">
          <cell r="D38" t="str">
            <v>LAS PALMAS</v>
          </cell>
          <cell r="H38" t="str">
            <v>Navaridas</v>
          </cell>
        </row>
        <row r="39">
          <cell r="D39" t="str">
            <v>PONTEVEDRA</v>
          </cell>
          <cell r="H39" t="str">
            <v>Okondo</v>
          </cell>
        </row>
        <row r="40">
          <cell r="D40" t="str">
            <v>SALAMANCA</v>
          </cell>
          <cell r="H40" t="str">
            <v>Oyón-Oion</v>
          </cell>
        </row>
        <row r="41">
          <cell r="D41" t="str">
            <v>SANTA CRUZ DE TENERIFE</v>
          </cell>
          <cell r="H41" t="str">
            <v>Peñacerrada-Urizaharra</v>
          </cell>
        </row>
        <row r="42">
          <cell r="D42" t="str">
            <v>CANTABRIA</v>
          </cell>
          <cell r="H42" t="str">
            <v>Ribera Baja/Erribera Beitia</v>
          </cell>
        </row>
        <row r="43">
          <cell r="D43" t="str">
            <v>SEGOVIA</v>
          </cell>
          <cell r="H43" t="str">
            <v>Salvatierra/Agurain</v>
          </cell>
        </row>
        <row r="44">
          <cell r="D44" t="str">
            <v>SEVILLA</v>
          </cell>
          <cell r="H44" t="str">
            <v>Samaniego</v>
          </cell>
        </row>
        <row r="45">
          <cell r="D45" t="str">
            <v>SORIA</v>
          </cell>
          <cell r="H45" t="str">
            <v>San Millán/Donemiliaga</v>
          </cell>
        </row>
        <row r="46">
          <cell r="D46" t="str">
            <v>TARRAGONA</v>
          </cell>
          <cell r="H46" t="str">
            <v>Urkabustaiz</v>
          </cell>
        </row>
        <row r="47">
          <cell r="D47" t="str">
            <v>TERUEL</v>
          </cell>
          <cell r="H47" t="str">
            <v>Valdegovía/Gaubea</v>
          </cell>
        </row>
        <row r="48">
          <cell r="D48" t="str">
            <v>TOLEDO</v>
          </cell>
          <cell r="H48" t="str">
            <v>Villabuena de Álava/Eskuernaga</v>
          </cell>
        </row>
        <row r="49">
          <cell r="D49" t="str">
            <v>VALENCIA</v>
          </cell>
          <cell r="H49" t="str">
            <v>Vitoria-Gasteiz</v>
          </cell>
        </row>
        <row r="50">
          <cell r="D50" t="str">
            <v>VALLADOLID</v>
          </cell>
          <cell r="H50" t="str">
            <v>Yécora/Iekora</v>
          </cell>
        </row>
        <row r="51">
          <cell r="D51" t="str">
            <v>VIZCAYA</v>
          </cell>
          <cell r="H51" t="str">
            <v>Zalduondo</v>
          </cell>
        </row>
        <row r="52">
          <cell r="D52" t="str">
            <v>ZAMORA</v>
          </cell>
          <cell r="H52" t="str">
            <v>Zambrana</v>
          </cell>
        </row>
        <row r="53">
          <cell r="D53" t="str">
            <v>ZARAGOZA</v>
          </cell>
          <cell r="H53" t="str">
            <v>Zigoitia</v>
          </cell>
        </row>
        <row r="54">
          <cell r="D54" t="str">
            <v>CEUTA</v>
          </cell>
          <cell r="H54" t="str">
            <v>Zuia</v>
          </cell>
        </row>
        <row r="55">
          <cell r="D55" t="str">
            <v>MELILLA</v>
          </cell>
          <cell r="H55" t="str">
            <v>Abengibre</v>
          </cell>
        </row>
        <row r="56">
          <cell r="H56" t="str">
            <v>Alatoz</v>
          </cell>
        </row>
        <row r="57">
          <cell r="H57" t="str">
            <v>Albacete</v>
          </cell>
        </row>
        <row r="58">
          <cell r="H58" t="str">
            <v>Albatana</v>
          </cell>
        </row>
        <row r="59">
          <cell r="H59" t="str">
            <v>Alborea</v>
          </cell>
        </row>
        <row r="60">
          <cell r="H60" t="str">
            <v>Alcadozo</v>
          </cell>
        </row>
        <row r="61">
          <cell r="H61" t="str">
            <v>Alcalá del Júcar</v>
          </cell>
        </row>
        <row r="62">
          <cell r="H62" t="str">
            <v>Alcaraz</v>
          </cell>
        </row>
        <row r="63">
          <cell r="H63" t="str">
            <v>Almansa</v>
          </cell>
        </row>
        <row r="64">
          <cell r="H64" t="str">
            <v>Alpera</v>
          </cell>
        </row>
        <row r="65">
          <cell r="H65" t="str">
            <v>Ayna</v>
          </cell>
        </row>
        <row r="66">
          <cell r="H66" t="str">
            <v>Balazote</v>
          </cell>
        </row>
        <row r="67">
          <cell r="H67" t="str">
            <v>Ballestero, El</v>
          </cell>
        </row>
        <row r="68">
          <cell r="H68" t="str">
            <v>Balsa de Ves</v>
          </cell>
        </row>
        <row r="69">
          <cell r="H69" t="str">
            <v>Barrax</v>
          </cell>
        </row>
        <row r="70">
          <cell r="H70" t="str">
            <v>Bienservida</v>
          </cell>
        </row>
        <row r="71">
          <cell r="H71" t="str">
            <v>Bogarra</v>
          </cell>
        </row>
        <row r="72">
          <cell r="H72" t="str">
            <v>Bonete</v>
          </cell>
        </row>
        <row r="73">
          <cell r="H73" t="str">
            <v>Bonillo, El</v>
          </cell>
        </row>
        <row r="74">
          <cell r="H74" t="str">
            <v>Carcelén</v>
          </cell>
        </row>
        <row r="75">
          <cell r="H75" t="str">
            <v>Casas de Juan Núñez</v>
          </cell>
        </row>
        <row r="76">
          <cell r="H76" t="str">
            <v>Casas de Lázaro</v>
          </cell>
        </row>
        <row r="77">
          <cell r="H77" t="str">
            <v>Casas de Ves</v>
          </cell>
        </row>
        <row r="78">
          <cell r="H78" t="str">
            <v>Casas-Ibáñez</v>
          </cell>
        </row>
        <row r="79">
          <cell r="H79" t="str">
            <v>Caudete</v>
          </cell>
        </row>
        <row r="80">
          <cell r="H80" t="str">
            <v>Cenizate</v>
          </cell>
        </row>
        <row r="81">
          <cell r="H81" t="str">
            <v>Chinchilla de Monte-Aragón</v>
          </cell>
        </row>
        <row r="82">
          <cell r="H82" t="str">
            <v>Corral-Rubio</v>
          </cell>
        </row>
        <row r="83">
          <cell r="H83" t="str">
            <v>Cotillas</v>
          </cell>
        </row>
        <row r="84">
          <cell r="H84" t="str">
            <v>Elche de la Sierra</v>
          </cell>
        </row>
        <row r="85">
          <cell r="H85" t="str">
            <v>Férez</v>
          </cell>
        </row>
        <row r="86">
          <cell r="H86" t="str">
            <v>Fuensanta</v>
          </cell>
        </row>
        <row r="87">
          <cell r="H87" t="str">
            <v>Fuente-Álamo</v>
          </cell>
        </row>
        <row r="88">
          <cell r="H88" t="str">
            <v>Fuentealbilla</v>
          </cell>
        </row>
        <row r="89">
          <cell r="H89" t="str">
            <v>Gineta, La</v>
          </cell>
        </row>
        <row r="90">
          <cell r="H90" t="str">
            <v>Golosalvo</v>
          </cell>
        </row>
        <row r="91">
          <cell r="H91" t="str">
            <v>Hellín</v>
          </cell>
        </row>
        <row r="92">
          <cell r="H92" t="str">
            <v>Herrera, La</v>
          </cell>
        </row>
        <row r="93">
          <cell r="H93" t="str">
            <v>Higueruela</v>
          </cell>
        </row>
        <row r="94">
          <cell r="H94" t="str">
            <v>Hoya-Gonzalo</v>
          </cell>
        </row>
        <row r="95">
          <cell r="H95" t="str">
            <v>Jorquera</v>
          </cell>
        </row>
        <row r="96">
          <cell r="H96" t="str">
            <v>Letur</v>
          </cell>
        </row>
        <row r="97">
          <cell r="H97" t="str">
            <v>Lezuza</v>
          </cell>
        </row>
        <row r="98">
          <cell r="H98" t="str">
            <v>Liétor</v>
          </cell>
        </row>
        <row r="99">
          <cell r="H99" t="str">
            <v>Madrigueras</v>
          </cell>
        </row>
        <row r="100">
          <cell r="H100" t="str">
            <v>Mahora</v>
          </cell>
        </row>
        <row r="101">
          <cell r="H101" t="str">
            <v>Masegoso</v>
          </cell>
        </row>
        <row r="102">
          <cell r="H102" t="str">
            <v>Minaya</v>
          </cell>
        </row>
        <row r="103">
          <cell r="H103" t="str">
            <v>Molinicos</v>
          </cell>
        </row>
        <row r="104">
          <cell r="H104" t="str">
            <v>Montalvos</v>
          </cell>
        </row>
        <row r="105">
          <cell r="H105" t="str">
            <v>Montealegre del Castillo</v>
          </cell>
        </row>
        <row r="106">
          <cell r="H106" t="str">
            <v>Motilleja</v>
          </cell>
        </row>
        <row r="107">
          <cell r="H107" t="str">
            <v>Munera</v>
          </cell>
        </row>
        <row r="108">
          <cell r="H108" t="str">
            <v>Navas de Jorquera</v>
          </cell>
        </row>
        <row r="109">
          <cell r="H109" t="str">
            <v>Nerpio</v>
          </cell>
        </row>
        <row r="110">
          <cell r="H110" t="str">
            <v>Ontur</v>
          </cell>
        </row>
        <row r="111">
          <cell r="H111" t="str">
            <v>Ossa de Montiel</v>
          </cell>
        </row>
        <row r="112">
          <cell r="H112" t="str">
            <v>Paterna del Madera</v>
          </cell>
        </row>
        <row r="113">
          <cell r="H113" t="str">
            <v>Peñas de San Pedro</v>
          </cell>
        </row>
        <row r="114">
          <cell r="H114" t="str">
            <v>Peñascosa</v>
          </cell>
        </row>
        <row r="115">
          <cell r="H115" t="str">
            <v>Pétrola</v>
          </cell>
        </row>
        <row r="116">
          <cell r="H116" t="str">
            <v>Povedilla</v>
          </cell>
        </row>
        <row r="117">
          <cell r="H117" t="str">
            <v>Pozo Cañada</v>
          </cell>
        </row>
        <row r="118">
          <cell r="H118" t="str">
            <v>Pozohondo</v>
          </cell>
        </row>
        <row r="119">
          <cell r="H119" t="str">
            <v>Pozo-Lorente</v>
          </cell>
        </row>
        <row r="120">
          <cell r="H120" t="str">
            <v>Pozuelo</v>
          </cell>
        </row>
        <row r="121">
          <cell r="H121" t="str">
            <v>Recueja, La</v>
          </cell>
        </row>
        <row r="122">
          <cell r="H122" t="str">
            <v>Riópar</v>
          </cell>
        </row>
        <row r="123">
          <cell r="H123" t="str">
            <v>Robledo</v>
          </cell>
        </row>
        <row r="124">
          <cell r="H124" t="str">
            <v>Roda, La</v>
          </cell>
        </row>
        <row r="125">
          <cell r="H125" t="str">
            <v>Salobre</v>
          </cell>
        </row>
        <row r="126">
          <cell r="H126" t="str">
            <v>San Pedro</v>
          </cell>
        </row>
        <row r="127">
          <cell r="H127" t="str">
            <v>Socovos</v>
          </cell>
        </row>
        <row r="128">
          <cell r="H128" t="str">
            <v>Tarazona de la Mancha</v>
          </cell>
        </row>
        <row r="129">
          <cell r="H129" t="str">
            <v>Tobarra</v>
          </cell>
        </row>
        <row r="130">
          <cell r="H130" t="str">
            <v>Valdeganga</v>
          </cell>
        </row>
        <row r="131">
          <cell r="H131" t="str">
            <v>Vianos</v>
          </cell>
        </row>
        <row r="132">
          <cell r="H132" t="str">
            <v>Villa de Ves</v>
          </cell>
        </row>
        <row r="133">
          <cell r="H133" t="str">
            <v>Villalgordo del Júcar</v>
          </cell>
        </row>
        <row r="134">
          <cell r="H134" t="str">
            <v>Villamalea</v>
          </cell>
        </row>
        <row r="135">
          <cell r="H135" t="str">
            <v>Villapalacios</v>
          </cell>
        </row>
        <row r="136">
          <cell r="H136" t="str">
            <v>Villarrobledo</v>
          </cell>
        </row>
        <row r="137">
          <cell r="H137" t="str">
            <v>Villatoya</v>
          </cell>
        </row>
        <row r="138">
          <cell r="H138" t="str">
            <v>Villavaliente</v>
          </cell>
        </row>
        <row r="139">
          <cell r="H139" t="str">
            <v>Villaverde de Guadalimar</v>
          </cell>
        </row>
        <row r="140">
          <cell r="H140" t="str">
            <v>Viveros</v>
          </cell>
        </row>
        <row r="141">
          <cell r="H141" t="str">
            <v>Yeste</v>
          </cell>
        </row>
        <row r="142">
          <cell r="H142" t="str">
            <v>Adsubia</v>
          </cell>
        </row>
        <row r="143">
          <cell r="H143" t="str">
            <v>Agost</v>
          </cell>
        </row>
        <row r="144">
          <cell r="H144" t="str">
            <v>Agres</v>
          </cell>
        </row>
        <row r="145">
          <cell r="H145" t="str">
            <v>Aigües</v>
          </cell>
        </row>
        <row r="146">
          <cell r="H146" t="str">
            <v>Albatera</v>
          </cell>
        </row>
        <row r="147">
          <cell r="H147" t="str">
            <v>Alcalalí</v>
          </cell>
        </row>
        <row r="148">
          <cell r="H148" t="str">
            <v>Alcocer de Planes</v>
          </cell>
        </row>
        <row r="149">
          <cell r="H149" t="str">
            <v>Alcoleja</v>
          </cell>
        </row>
        <row r="150">
          <cell r="H150" t="str">
            <v>Alcoy/Alcoi</v>
          </cell>
        </row>
        <row r="151">
          <cell r="H151" t="str">
            <v>Alfafara</v>
          </cell>
        </row>
        <row r="152">
          <cell r="H152" t="str">
            <v>Alfàs del Pi, l'</v>
          </cell>
        </row>
        <row r="153">
          <cell r="H153" t="str">
            <v>Algorfa</v>
          </cell>
        </row>
        <row r="154">
          <cell r="H154" t="str">
            <v>Algueña</v>
          </cell>
        </row>
        <row r="155">
          <cell r="H155" t="str">
            <v>Alicante/Alacant</v>
          </cell>
        </row>
        <row r="156">
          <cell r="H156" t="str">
            <v>Almoradí</v>
          </cell>
        </row>
        <row r="157">
          <cell r="H157" t="str">
            <v>Almudaina</v>
          </cell>
        </row>
        <row r="158">
          <cell r="H158" t="str">
            <v>Alqueria d'Asnar, l'</v>
          </cell>
        </row>
        <row r="159">
          <cell r="H159" t="str">
            <v>Altea</v>
          </cell>
        </row>
        <row r="160">
          <cell r="H160" t="str">
            <v>Aspe</v>
          </cell>
        </row>
        <row r="161">
          <cell r="H161" t="str">
            <v>Balones</v>
          </cell>
        </row>
        <row r="162">
          <cell r="H162" t="str">
            <v>Banyeres de Mariola</v>
          </cell>
        </row>
        <row r="163">
          <cell r="H163" t="str">
            <v>Benasau</v>
          </cell>
        </row>
        <row r="164">
          <cell r="H164" t="str">
            <v>Beneixama</v>
          </cell>
        </row>
        <row r="165">
          <cell r="H165" t="str">
            <v>Benejúzar</v>
          </cell>
        </row>
        <row r="166">
          <cell r="H166" t="str">
            <v>Benferri</v>
          </cell>
        </row>
        <row r="167">
          <cell r="H167" t="str">
            <v>Beniarbeig</v>
          </cell>
        </row>
        <row r="168">
          <cell r="H168" t="str">
            <v>Beniardá</v>
          </cell>
        </row>
        <row r="169">
          <cell r="H169" t="str">
            <v>Beniarrés</v>
          </cell>
        </row>
        <row r="170">
          <cell r="H170" t="str">
            <v>Benidoleig</v>
          </cell>
        </row>
        <row r="171">
          <cell r="H171" t="str">
            <v>Benidorm</v>
          </cell>
        </row>
        <row r="172">
          <cell r="H172" t="str">
            <v>Benifallim</v>
          </cell>
        </row>
        <row r="173">
          <cell r="H173" t="str">
            <v>Benifato</v>
          </cell>
        </row>
        <row r="174">
          <cell r="H174" t="str">
            <v>Benigembla</v>
          </cell>
        </row>
        <row r="175">
          <cell r="H175" t="str">
            <v>Benijófar</v>
          </cell>
        </row>
        <row r="176">
          <cell r="H176" t="str">
            <v>Benilloba</v>
          </cell>
        </row>
        <row r="177">
          <cell r="H177" t="str">
            <v>Benillup</v>
          </cell>
        </row>
        <row r="178">
          <cell r="H178" t="str">
            <v>Benimantell</v>
          </cell>
        </row>
        <row r="179">
          <cell r="H179" t="str">
            <v>Benimarfull</v>
          </cell>
        </row>
        <row r="180">
          <cell r="H180" t="str">
            <v>Benimassot</v>
          </cell>
        </row>
        <row r="181">
          <cell r="H181" t="str">
            <v>Benimeli</v>
          </cell>
        </row>
        <row r="182">
          <cell r="H182" t="str">
            <v>Benissa</v>
          </cell>
        </row>
        <row r="183">
          <cell r="H183" t="str">
            <v>Benitachell/Poble Nou de Benitatxell, el</v>
          </cell>
        </row>
        <row r="184">
          <cell r="H184" t="str">
            <v>Biar</v>
          </cell>
        </row>
        <row r="185">
          <cell r="H185" t="str">
            <v>Bigastro</v>
          </cell>
        </row>
        <row r="186">
          <cell r="H186" t="str">
            <v>Bolulla</v>
          </cell>
        </row>
        <row r="187">
          <cell r="H187" t="str">
            <v>Busot</v>
          </cell>
        </row>
        <row r="188">
          <cell r="H188" t="str">
            <v>Callosa de Segura</v>
          </cell>
        </row>
        <row r="189">
          <cell r="H189" t="str">
            <v>Callosa d'en Sarrià</v>
          </cell>
        </row>
        <row r="190">
          <cell r="H190" t="str">
            <v>Calp</v>
          </cell>
        </row>
        <row r="191">
          <cell r="H191" t="str">
            <v>Campello, el</v>
          </cell>
        </row>
        <row r="192">
          <cell r="H192" t="str">
            <v>Campo de Mirra/Camp de Mirra, el</v>
          </cell>
        </row>
        <row r="193">
          <cell r="H193" t="str">
            <v>Cañada</v>
          </cell>
        </row>
        <row r="194">
          <cell r="H194" t="str">
            <v>Castalla</v>
          </cell>
        </row>
        <row r="195">
          <cell r="H195" t="str">
            <v>Castell de Castells</v>
          </cell>
        </row>
        <row r="196">
          <cell r="H196" t="str">
            <v>Castell de Guadalest, el</v>
          </cell>
        </row>
        <row r="197">
          <cell r="H197" t="str">
            <v>Catral</v>
          </cell>
        </row>
        <row r="198">
          <cell r="H198" t="str">
            <v>Cocentaina</v>
          </cell>
        </row>
        <row r="199">
          <cell r="H199" t="str">
            <v>Confrides</v>
          </cell>
        </row>
        <row r="200">
          <cell r="H200" t="str">
            <v>Cox</v>
          </cell>
        </row>
        <row r="201">
          <cell r="H201" t="str">
            <v>Crevillent</v>
          </cell>
        </row>
        <row r="202">
          <cell r="H202" t="str">
            <v>Daya Nueva</v>
          </cell>
        </row>
        <row r="203">
          <cell r="H203" t="str">
            <v>Daya Vieja</v>
          </cell>
        </row>
        <row r="204">
          <cell r="H204" t="str">
            <v>Dénia</v>
          </cell>
        </row>
        <row r="205">
          <cell r="H205" t="str">
            <v>Dolores</v>
          </cell>
        </row>
        <row r="206">
          <cell r="H206" t="str">
            <v>Elche/Elx</v>
          </cell>
        </row>
        <row r="207">
          <cell r="H207" t="str">
            <v>Elda</v>
          </cell>
        </row>
        <row r="208">
          <cell r="H208" t="str">
            <v>Facheca</v>
          </cell>
        </row>
        <row r="209">
          <cell r="H209" t="str">
            <v>Famorca</v>
          </cell>
        </row>
        <row r="210">
          <cell r="H210" t="str">
            <v>Finestrat</v>
          </cell>
        </row>
        <row r="211">
          <cell r="H211" t="str">
            <v>Fondó de les Neus, el/Hondón de las Nieves</v>
          </cell>
        </row>
        <row r="212">
          <cell r="H212" t="str">
            <v>Formentera del Segura</v>
          </cell>
        </row>
        <row r="213">
          <cell r="H213" t="str">
            <v>Gaianes</v>
          </cell>
        </row>
        <row r="214">
          <cell r="H214" t="str">
            <v>Gata de Gorgos</v>
          </cell>
        </row>
        <row r="215">
          <cell r="H215" t="str">
            <v>Gorga</v>
          </cell>
        </row>
        <row r="216">
          <cell r="H216" t="str">
            <v>Granja de Rocamora</v>
          </cell>
        </row>
        <row r="217">
          <cell r="H217" t="str">
            <v>Guardamar del Segura</v>
          </cell>
        </row>
        <row r="218">
          <cell r="H218" t="str">
            <v>Hondón de los Frailes</v>
          </cell>
        </row>
        <row r="219">
          <cell r="H219" t="str">
            <v>Ibi</v>
          </cell>
        </row>
        <row r="220">
          <cell r="H220" t="str">
            <v>Jacarilla</v>
          </cell>
        </row>
        <row r="221">
          <cell r="H221" t="str">
            <v>Jávea/Xàbia</v>
          </cell>
        </row>
        <row r="222">
          <cell r="H222" t="str">
            <v>Jijona/Xixona</v>
          </cell>
        </row>
        <row r="223">
          <cell r="H223" t="str">
            <v>Llíber</v>
          </cell>
        </row>
        <row r="224">
          <cell r="H224" t="str">
            <v>Lorcha/Orxa, l'</v>
          </cell>
        </row>
        <row r="225">
          <cell r="H225" t="str">
            <v>Millena</v>
          </cell>
        </row>
        <row r="226">
          <cell r="H226" t="str">
            <v>Monforte del Cid</v>
          </cell>
        </row>
        <row r="227">
          <cell r="H227" t="str">
            <v>Monóvar/Monòver</v>
          </cell>
        </row>
        <row r="228">
          <cell r="H228" t="str">
            <v>Montesinos, Los</v>
          </cell>
        </row>
        <row r="229">
          <cell r="H229" t="str">
            <v>Murla</v>
          </cell>
        </row>
        <row r="230">
          <cell r="H230" t="str">
            <v>Muro de Alcoy</v>
          </cell>
        </row>
        <row r="231">
          <cell r="H231" t="str">
            <v>Mutxamel</v>
          </cell>
        </row>
        <row r="232">
          <cell r="H232" t="str">
            <v>Novelda</v>
          </cell>
        </row>
        <row r="233">
          <cell r="H233" t="str">
            <v>Nucia, la</v>
          </cell>
        </row>
        <row r="234">
          <cell r="H234" t="str">
            <v>Ondara</v>
          </cell>
        </row>
        <row r="235">
          <cell r="H235" t="str">
            <v>Onil</v>
          </cell>
        </row>
        <row r="236">
          <cell r="H236" t="str">
            <v>Orba</v>
          </cell>
        </row>
        <row r="237">
          <cell r="H237" t="str">
            <v>Orihuela</v>
          </cell>
        </row>
        <row r="238">
          <cell r="H238" t="str">
            <v>Orxeta</v>
          </cell>
        </row>
        <row r="239">
          <cell r="H239" t="str">
            <v>Parcent</v>
          </cell>
        </row>
        <row r="240">
          <cell r="H240" t="str">
            <v>Pedreguer</v>
          </cell>
        </row>
        <row r="241">
          <cell r="H241" t="str">
            <v>Pego</v>
          </cell>
        </row>
        <row r="242">
          <cell r="H242" t="str">
            <v>Penàguila</v>
          </cell>
        </row>
        <row r="243">
          <cell r="H243" t="str">
            <v>Petrer</v>
          </cell>
        </row>
        <row r="244">
          <cell r="H244" t="str">
            <v>Pilar de la Horadada</v>
          </cell>
        </row>
        <row r="245">
          <cell r="H245" t="str">
            <v>Pinós, el/Pinoso</v>
          </cell>
        </row>
        <row r="246">
          <cell r="H246" t="str">
            <v>Planes</v>
          </cell>
        </row>
        <row r="247">
          <cell r="H247" t="str">
            <v>Poblets, els</v>
          </cell>
        </row>
        <row r="248">
          <cell r="H248" t="str">
            <v>Polop</v>
          </cell>
        </row>
        <row r="249">
          <cell r="H249" t="str">
            <v>Quatretondeta</v>
          </cell>
        </row>
        <row r="250">
          <cell r="H250" t="str">
            <v>Rafal</v>
          </cell>
        </row>
        <row r="251">
          <cell r="H251" t="str">
            <v>Ràfol d'Almúnia, el</v>
          </cell>
        </row>
        <row r="252">
          <cell r="H252" t="str">
            <v>Redován</v>
          </cell>
        </row>
        <row r="253">
          <cell r="H253" t="str">
            <v>Relleu</v>
          </cell>
        </row>
        <row r="254">
          <cell r="H254" t="str">
            <v>Rojales</v>
          </cell>
        </row>
        <row r="255">
          <cell r="H255" t="str">
            <v>Romana, la</v>
          </cell>
        </row>
        <row r="256">
          <cell r="H256" t="str">
            <v>Sagra</v>
          </cell>
        </row>
        <row r="257">
          <cell r="H257" t="str">
            <v>Salinas</v>
          </cell>
        </row>
        <row r="258">
          <cell r="H258" t="str">
            <v>San Fulgencio</v>
          </cell>
        </row>
        <row r="259">
          <cell r="H259" t="str">
            <v>San Isidro</v>
          </cell>
        </row>
        <row r="260">
          <cell r="H260" t="str">
            <v>San Miguel de Salinas</v>
          </cell>
        </row>
        <row r="261">
          <cell r="H261" t="str">
            <v>San Vicente del Raspeig/Sant Vicent del Raspeig</v>
          </cell>
        </row>
        <row r="262">
          <cell r="H262" t="str">
            <v>Sanet y Negrals</v>
          </cell>
        </row>
        <row r="263">
          <cell r="H263" t="str">
            <v>Sant Joan d'Alacant</v>
          </cell>
        </row>
        <row r="264">
          <cell r="H264" t="str">
            <v>Santa Pola</v>
          </cell>
        </row>
        <row r="265">
          <cell r="H265" t="str">
            <v>Sax</v>
          </cell>
        </row>
        <row r="266">
          <cell r="H266" t="str">
            <v>Sella</v>
          </cell>
        </row>
        <row r="267">
          <cell r="H267" t="str">
            <v>Senija</v>
          </cell>
        </row>
        <row r="268">
          <cell r="H268" t="str">
            <v>Tàrbena</v>
          </cell>
        </row>
        <row r="269">
          <cell r="H269" t="str">
            <v>Teulada</v>
          </cell>
        </row>
        <row r="270">
          <cell r="H270" t="str">
            <v>Tibi</v>
          </cell>
        </row>
        <row r="271">
          <cell r="H271" t="str">
            <v>Tollos</v>
          </cell>
        </row>
        <row r="272">
          <cell r="H272" t="str">
            <v>Tormos</v>
          </cell>
        </row>
        <row r="273">
          <cell r="H273" t="str">
            <v>Torremanzanas/Torre de les Maçanes, la</v>
          </cell>
        </row>
        <row r="274">
          <cell r="H274" t="str">
            <v>Torrevieja</v>
          </cell>
        </row>
        <row r="275">
          <cell r="H275" t="str">
            <v>Vall d'Alcalà, la</v>
          </cell>
        </row>
        <row r="276">
          <cell r="H276" t="str">
            <v>Vall de Gallinera</v>
          </cell>
        </row>
        <row r="277">
          <cell r="H277" t="str">
            <v>Vall de Laguar, la</v>
          </cell>
        </row>
        <row r="278">
          <cell r="H278" t="str">
            <v>Vall d'Ebo, la</v>
          </cell>
        </row>
        <row r="279">
          <cell r="H279" t="str">
            <v>Verger, el</v>
          </cell>
        </row>
        <row r="280">
          <cell r="H280" t="str">
            <v>Villajoyosa/Vila Joiosa, la</v>
          </cell>
        </row>
        <row r="281">
          <cell r="H281" t="str">
            <v>Villena</v>
          </cell>
        </row>
        <row r="282">
          <cell r="H282" t="str">
            <v>Xaló</v>
          </cell>
        </row>
        <row r="283">
          <cell r="H283" t="str">
            <v>Abla</v>
          </cell>
        </row>
        <row r="284">
          <cell r="H284" t="str">
            <v>Abrucena</v>
          </cell>
        </row>
        <row r="285">
          <cell r="H285" t="str">
            <v>Adra</v>
          </cell>
        </row>
        <row r="286">
          <cell r="H286" t="str">
            <v>Albánchez</v>
          </cell>
        </row>
        <row r="287">
          <cell r="H287" t="str">
            <v>Alboloduy</v>
          </cell>
        </row>
        <row r="288">
          <cell r="H288" t="str">
            <v>Albox</v>
          </cell>
        </row>
        <row r="289">
          <cell r="H289" t="str">
            <v>Alcolea</v>
          </cell>
        </row>
        <row r="290">
          <cell r="H290" t="str">
            <v>Alcóntar</v>
          </cell>
        </row>
        <row r="291">
          <cell r="H291" t="str">
            <v>Alcudia de Monteagud</v>
          </cell>
        </row>
        <row r="292">
          <cell r="H292" t="str">
            <v>Alhabia</v>
          </cell>
        </row>
        <row r="293">
          <cell r="H293" t="str">
            <v>Alhama de Almería</v>
          </cell>
        </row>
        <row r="294">
          <cell r="H294" t="str">
            <v>Alicún</v>
          </cell>
        </row>
        <row r="295">
          <cell r="H295" t="str">
            <v>Almería</v>
          </cell>
        </row>
        <row r="296">
          <cell r="H296" t="str">
            <v>Almócita</v>
          </cell>
        </row>
        <row r="297">
          <cell r="H297" t="str">
            <v>Alsodux</v>
          </cell>
        </row>
        <row r="298">
          <cell r="H298" t="str">
            <v>Antas</v>
          </cell>
        </row>
        <row r="299">
          <cell r="H299" t="str">
            <v>Arboleas</v>
          </cell>
        </row>
        <row r="300">
          <cell r="H300" t="str">
            <v>Armuña de Almanzora</v>
          </cell>
        </row>
        <row r="301">
          <cell r="H301" t="str">
            <v>Bacares</v>
          </cell>
        </row>
        <row r="302">
          <cell r="H302" t="str">
            <v>Bayárcal</v>
          </cell>
        </row>
        <row r="303">
          <cell r="H303" t="str">
            <v>Bayarque</v>
          </cell>
        </row>
        <row r="304">
          <cell r="H304" t="str">
            <v>Bédar</v>
          </cell>
        </row>
        <row r="305">
          <cell r="H305" t="str">
            <v>Beires</v>
          </cell>
        </row>
        <row r="306">
          <cell r="H306" t="str">
            <v>Benahadux</v>
          </cell>
        </row>
        <row r="307">
          <cell r="H307" t="str">
            <v>Benitagla</v>
          </cell>
        </row>
        <row r="308">
          <cell r="H308" t="str">
            <v>Benizalón</v>
          </cell>
        </row>
        <row r="309">
          <cell r="H309" t="str">
            <v>Bentarique</v>
          </cell>
        </row>
        <row r="310">
          <cell r="H310" t="str">
            <v>Berja</v>
          </cell>
        </row>
        <row r="311">
          <cell r="H311" t="str">
            <v>Canjáyar</v>
          </cell>
        </row>
        <row r="312">
          <cell r="H312" t="str">
            <v>Cantoria</v>
          </cell>
        </row>
        <row r="313">
          <cell r="H313" t="str">
            <v>Carboneras</v>
          </cell>
        </row>
        <row r="314">
          <cell r="H314" t="str">
            <v>Castro de Filabres</v>
          </cell>
        </row>
        <row r="315">
          <cell r="H315" t="str">
            <v>Chercos</v>
          </cell>
        </row>
        <row r="316">
          <cell r="H316" t="str">
            <v>Chirivel</v>
          </cell>
        </row>
        <row r="317">
          <cell r="H317" t="str">
            <v>Cóbdar</v>
          </cell>
        </row>
        <row r="318">
          <cell r="H318" t="str">
            <v>Cuevas del Almanzora</v>
          </cell>
        </row>
        <row r="319">
          <cell r="H319" t="str">
            <v>Dalías</v>
          </cell>
        </row>
        <row r="320">
          <cell r="H320" t="str">
            <v>Ejido, El</v>
          </cell>
        </row>
        <row r="321">
          <cell r="H321" t="str">
            <v>Enix</v>
          </cell>
        </row>
        <row r="322">
          <cell r="H322" t="str">
            <v>Felix</v>
          </cell>
        </row>
        <row r="323">
          <cell r="H323" t="str">
            <v>Fines</v>
          </cell>
        </row>
        <row r="324">
          <cell r="H324" t="str">
            <v>Fiñana</v>
          </cell>
        </row>
        <row r="325">
          <cell r="H325" t="str">
            <v>Fondón</v>
          </cell>
        </row>
        <row r="326">
          <cell r="H326" t="str">
            <v>Gádor</v>
          </cell>
        </row>
        <row r="327">
          <cell r="H327" t="str">
            <v>Gallardos, Los</v>
          </cell>
        </row>
        <row r="328">
          <cell r="H328" t="str">
            <v>Garrucha</v>
          </cell>
        </row>
        <row r="329">
          <cell r="H329" t="str">
            <v>Gérgal</v>
          </cell>
        </row>
        <row r="330">
          <cell r="H330" t="str">
            <v>Huécija</v>
          </cell>
        </row>
        <row r="331">
          <cell r="H331" t="str">
            <v>Huércal de Almería</v>
          </cell>
        </row>
        <row r="332">
          <cell r="H332" t="str">
            <v>Huércal-Overa</v>
          </cell>
        </row>
        <row r="333">
          <cell r="H333" t="str">
            <v>Illar</v>
          </cell>
        </row>
        <row r="334">
          <cell r="H334" t="str">
            <v>Instinción</v>
          </cell>
        </row>
        <row r="335">
          <cell r="H335" t="str">
            <v>Laroya</v>
          </cell>
        </row>
        <row r="336">
          <cell r="H336" t="str">
            <v>Láujar de Andarax</v>
          </cell>
        </row>
        <row r="337">
          <cell r="H337" t="str">
            <v>Líjar</v>
          </cell>
        </row>
        <row r="338">
          <cell r="H338" t="str">
            <v>Lubrín</v>
          </cell>
        </row>
        <row r="339">
          <cell r="H339" t="str">
            <v>Lucainena de las Torres</v>
          </cell>
        </row>
        <row r="340">
          <cell r="H340" t="str">
            <v>Lúcar</v>
          </cell>
        </row>
        <row r="341">
          <cell r="H341" t="str">
            <v>Macael</v>
          </cell>
        </row>
        <row r="342">
          <cell r="H342" t="str">
            <v>María</v>
          </cell>
        </row>
        <row r="343">
          <cell r="H343" t="str">
            <v>Mojácar</v>
          </cell>
        </row>
        <row r="344">
          <cell r="H344" t="str">
            <v>Mojonera, La</v>
          </cell>
        </row>
        <row r="345">
          <cell r="H345" t="str">
            <v>Nacimiento</v>
          </cell>
        </row>
        <row r="346">
          <cell r="H346" t="str">
            <v>Níjar</v>
          </cell>
        </row>
        <row r="347">
          <cell r="H347" t="str">
            <v>Ohanes</v>
          </cell>
        </row>
        <row r="348">
          <cell r="H348" t="str">
            <v>Olula de Castro</v>
          </cell>
        </row>
        <row r="349">
          <cell r="H349" t="str">
            <v>Olula del Río</v>
          </cell>
        </row>
        <row r="350">
          <cell r="H350" t="str">
            <v>Oria</v>
          </cell>
        </row>
        <row r="351">
          <cell r="H351" t="str">
            <v>Padules</v>
          </cell>
        </row>
        <row r="352">
          <cell r="H352" t="str">
            <v>Partaloa</v>
          </cell>
        </row>
        <row r="353">
          <cell r="H353" t="str">
            <v>Paterna del Río</v>
          </cell>
        </row>
        <row r="354">
          <cell r="H354" t="str">
            <v>Pechina</v>
          </cell>
        </row>
        <row r="355">
          <cell r="H355" t="str">
            <v>Pulpí</v>
          </cell>
        </row>
        <row r="356">
          <cell r="H356" t="str">
            <v>Purchena</v>
          </cell>
        </row>
        <row r="357">
          <cell r="H357" t="str">
            <v>Rágol</v>
          </cell>
        </row>
        <row r="358">
          <cell r="H358" t="str">
            <v>Rioja</v>
          </cell>
        </row>
        <row r="359">
          <cell r="H359" t="str">
            <v>Roquetas de Mar</v>
          </cell>
        </row>
        <row r="360">
          <cell r="H360" t="str">
            <v>Santa Cruz de Marchena</v>
          </cell>
        </row>
        <row r="361">
          <cell r="H361" t="str">
            <v>Santa Fe de Mondújar</v>
          </cell>
        </row>
        <row r="362">
          <cell r="H362" t="str">
            <v>Senés</v>
          </cell>
        </row>
        <row r="363">
          <cell r="H363" t="str">
            <v>Serón</v>
          </cell>
        </row>
        <row r="364">
          <cell r="H364" t="str">
            <v>Sierro</v>
          </cell>
        </row>
        <row r="365">
          <cell r="H365" t="str">
            <v>Somontín</v>
          </cell>
        </row>
        <row r="366">
          <cell r="H366" t="str">
            <v>Sorbas</v>
          </cell>
        </row>
        <row r="367">
          <cell r="H367" t="str">
            <v>Suflí</v>
          </cell>
        </row>
        <row r="368">
          <cell r="H368" t="str">
            <v>Tabernas</v>
          </cell>
        </row>
        <row r="369">
          <cell r="H369" t="str">
            <v>Taberno</v>
          </cell>
        </row>
        <row r="370">
          <cell r="H370" t="str">
            <v>Tahal</v>
          </cell>
        </row>
        <row r="371">
          <cell r="H371" t="str">
            <v>Terque</v>
          </cell>
        </row>
        <row r="372">
          <cell r="H372" t="str">
            <v>Tíjola</v>
          </cell>
        </row>
        <row r="373">
          <cell r="H373" t="str">
            <v>Tres Villas, Las</v>
          </cell>
        </row>
        <row r="374">
          <cell r="H374" t="str">
            <v>Turre</v>
          </cell>
        </row>
        <row r="375">
          <cell r="H375" t="str">
            <v>Turrillas</v>
          </cell>
        </row>
        <row r="376">
          <cell r="H376" t="str">
            <v>Uleila del Campo</v>
          </cell>
        </row>
        <row r="377">
          <cell r="H377" t="str">
            <v>Urrácal</v>
          </cell>
        </row>
        <row r="378">
          <cell r="H378" t="str">
            <v>Velefique</v>
          </cell>
        </row>
        <row r="379">
          <cell r="H379" t="str">
            <v>Vélez-Blanco</v>
          </cell>
        </row>
        <row r="380">
          <cell r="H380" t="str">
            <v>Vélez-Rubio</v>
          </cell>
        </row>
        <row r="381">
          <cell r="H381" t="str">
            <v>Vera</v>
          </cell>
        </row>
        <row r="382">
          <cell r="H382" t="str">
            <v>Viator</v>
          </cell>
        </row>
        <row r="383">
          <cell r="H383" t="str">
            <v>Vícar</v>
          </cell>
        </row>
        <row r="384">
          <cell r="H384" t="str">
            <v>Zurgena</v>
          </cell>
        </row>
        <row r="385">
          <cell r="H385" t="str">
            <v>Adanero</v>
          </cell>
        </row>
        <row r="386">
          <cell r="H386" t="str">
            <v>Adrada, La</v>
          </cell>
        </row>
        <row r="387">
          <cell r="H387" t="str">
            <v>Albornos</v>
          </cell>
        </row>
        <row r="388">
          <cell r="H388" t="str">
            <v>Aldeanueva de Santa Cruz</v>
          </cell>
        </row>
        <row r="389">
          <cell r="H389" t="str">
            <v>Aldeaseca</v>
          </cell>
        </row>
        <row r="390">
          <cell r="H390" t="str">
            <v>Aldehuela, La</v>
          </cell>
        </row>
        <row r="391">
          <cell r="H391" t="str">
            <v>Amavida</v>
          </cell>
        </row>
        <row r="392">
          <cell r="H392" t="str">
            <v>Arenal, El</v>
          </cell>
        </row>
        <row r="393">
          <cell r="H393" t="str">
            <v>Arenas de San Pedro</v>
          </cell>
        </row>
        <row r="394">
          <cell r="H394" t="str">
            <v>Arevalillo</v>
          </cell>
        </row>
        <row r="395">
          <cell r="H395" t="str">
            <v>Arévalo</v>
          </cell>
        </row>
        <row r="396">
          <cell r="H396" t="str">
            <v>Aveinte</v>
          </cell>
        </row>
        <row r="397">
          <cell r="H397" t="str">
            <v>Avellaneda</v>
          </cell>
        </row>
        <row r="398">
          <cell r="H398" t="str">
            <v>Ávila</v>
          </cell>
        </row>
        <row r="399">
          <cell r="H399" t="str">
            <v>Barco de Ávila, El</v>
          </cell>
        </row>
        <row r="400">
          <cell r="H400" t="str">
            <v>Barraco, El</v>
          </cell>
        </row>
        <row r="401">
          <cell r="H401" t="str">
            <v>Barromán</v>
          </cell>
        </row>
        <row r="402">
          <cell r="H402" t="str">
            <v>Becedas</v>
          </cell>
        </row>
        <row r="403">
          <cell r="H403" t="str">
            <v>Becedillas</v>
          </cell>
        </row>
        <row r="404">
          <cell r="H404" t="str">
            <v>Bercial de Zapardiel</v>
          </cell>
        </row>
        <row r="405">
          <cell r="H405" t="str">
            <v>Berlanas, Las</v>
          </cell>
        </row>
        <row r="406">
          <cell r="H406" t="str">
            <v>Bernuy-Zapardiel</v>
          </cell>
        </row>
        <row r="407">
          <cell r="H407" t="str">
            <v>Berrocalejo de Aragona</v>
          </cell>
        </row>
        <row r="408">
          <cell r="H408" t="str">
            <v>Blascomillán</v>
          </cell>
        </row>
        <row r="409">
          <cell r="H409" t="str">
            <v>Blasconuño de Matacabras</v>
          </cell>
        </row>
        <row r="410">
          <cell r="H410" t="str">
            <v>Blascosancho</v>
          </cell>
        </row>
        <row r="411">
          <cell r="H411" t="str">
            <v>Bohodón, El</v>
          </cell>
        </row>
        <row r="412">
          <cell r="H412" t="str">
            <v>Bohoyo</v>
          </cell>
        </row>
        <row r="413">
          <cell r="H413" t="str">
            <v>Bonilla de la Sierra</v>
          </cell>
        </row>
        <row r="414">
          <cell r="H414" t="str">
            <v>Brabos</v>
          </cell>
        </row>
        <row r="415">
          <cell r="H415" t="str">
            <v>Bularros</v>
          </cell>
        </row>
        <row r="416">
          <cell r="H416" t="str">
            <v>Burgohondo</v>
          </cell>
        </row>
        <row r="417">
          <cell r="H417" t="str">
            <v>Cabezas de Alambre</v>
          </cell>
        </row>
        <row r="418">
          <cell r="H418" t="str">
            <v>Cabezas del Pozo</v>
          </cell>
        </row>
        <row r="419">
          <cell r="H419" t="str">
            <v>Cabezas del Villar</v>
          </cell>
        </row>
        <row r="420">
          <cell r="H420" t="str">
            <v>Cabizuela</v>
          </cell>
        </row>
        <row r="421">
          <cell r="H421" t="str">
            <v>Canales</v>
          </cell>
        </row>
        <row r="422">
          <cell r="H422" t="str">
            <v>Candeleda</v>
          </cell>
        </row>
        <row r="423">
          <cell r="H423" t="str">
            <v>Cantiveros</v>
          </cell>
        </row>
        <row r="424">
          <cell r="H424" t="str">
            <v>Cardeñosa</v>
          </cell>
        </row>
        <row r="425">
          <cell r="H425" t="str">
            <v>Carrera, La</v>
          </cell>
        </row>
        <row r="426">
          <cell r="H426" t="str">
            <v>Casas del Puerto</v>
          </cell>
        </row>
        <row r="427">
          <cell r="H427" t="str">
            <v>Casasola</v>
          </cell>
        </row>
        <row r="428">
          <cell r="H428" t="str">
            <v>Casavieja</v>
          </cell>
        </row>
        <row r="429">
          <cell r="H429" t="str">
            <v>Casillas</v>
          </cell>
        </row>
        <row r="430">
          <cell r="H430" t="str">
            <v>Castellanos de Zapardiel</v>
          </cell>
        </row>
        <row r="431">
          <cell r="H431" t="str">
            <v>Cebreros</v>
          </cell>
        </row>
        <row r="432">
          <cell r="H432" t="str">
            <v>Cepeda la Mora</v>
          </cell>
        </row>
        <row r="433">
          <cell r="H433" t="str">
            <v>Chamartín</v>
          </cell>
        </row>
        <row r="434">
          <cell r="H434" t="str">
            <v>Cillán</v>
          </cell>
        </row>
        <row r="435">
          <cell r="H435" t="str">
            <v>Cisla</v>
          </cell>
        </row>
        <row r="436">
          <cell r="H436" t="str">
            <v>Colilla, La</v>
          </cell>
        </row>
        <row r="437">
          <cell r="H437" t="str">
            <v>Collado de Contreras</v>
          </cell>
        </row>
        <row r="438">
          <cell r="H438" t="str">
            <v>Collado del Mirón</v>
          </cell>
        </row>
        <row r="439">
          <cell r="H439" t="str">
            <v>Constanzana</v>
          </cell>
        </row>
        <row r="440">
          <cell r="H440" t="str">
            <v>Crespos</v>
          </cell>
        </row>
        <row r="441">
          <cell r="H441" t="str">
            <v>Cuevas del Valle</v>
          </cell>
        </row>
        <row r="442">
          <cell r="H442" t="str">
            <v>Diego del Carpio</v>
          </cell>
        </row>
        <row r="443">
          <cell r="H443" t="str">
            <v>Donjimeno</v>
          </cell>
        </row>
        <row r="444">
          <cell r="H444" t="str">
            <v>Donvidas</v>
          </cell>
        </row>
        <row r="445">
          <cell r="H445" t="str">
            <v>Espinosa de los Caballeros</v>
          </cell>
        </row>
        <row r="446">
          <cell r="H446" t="str">
            <v>Flores de Ávila</v>
          </cell>
        </row>
        <row r="447">
          <cell r="H447" t="str">
            <v>Fontiveros</v>
          </cell>
        </row>
        <row r="448">
          <cell r="H448" t="str">
            <v>Fresnedilla</v>
          </cell>
        </row>
        <row r="449">
          <cell r="H449" t="str">
            <v>Fresno, El</v>
          </cell>
        </row>
        <row r="450">
          <cell r="H450" t="str">
            <v>Fuente el Saúz</v>
          </cell>
        </row>
        <row r="451">
          <cell r="H451" t="str">
            <v>Fuentes de Año</v>
          </cell>
        </row>
        <row r="452">
          <cell r="H452" t="str">
            <v>Gallegos de Altamiros</v>
          </cell>
        </row>
        <row r="453">
          <cell r="H453" t="str">
            <v>Gallegos de Sobrinos</v>
          </cell>
        </row>
        <row r="454">
          <cell r="H454" t="str">
            <v>Garganta del Villar</v>
          </cell>
        </row>
        <row r="455">
          <cell r="H455" t="str">
            <v>Gavilanes</v>
          </cell>
        </row>
        <row r="456">
          <cell r="H456" t="str">
            <v>Gemuño</v>
          </cell>
        </row>
        <row r="457">
          <cell r="H457" t="str">
            <v>Gil García</v>
          </cell>
        </row>
        <row r="458">
          <cell r="H458" t="str">
            <v>Gilbuena</v>
          </cell>
        </row>
        <row r="459">
          <cell r="H459" t="str">
            <v>Gimialcón</v>
          </cell>
        </row>
        <row r="460">
          <cell r="H460" t="str">
            <v>Gotarrendura</v>
          </cell>
        </row>
        <row r="461">
          <cell r="H461" t="str">
            <v>Grandes y San Martín</v>
          </cell>
        </row>
        <row r="462">
          <cell r="H462" t="str">
            <v>Guisando</v>
          </cell>
        </row>
        <row r="463">
          <cell r="H463" t="str">
            <v>Gutierre-Muñoz</v>
          </cell>
        </row>
        <row r="464">
          <cell r="H464" t="str">
            <v>Hernansancho</v>
          </cell>
        </row>
        <row r="465">
          <cell r="H465" t="str">
            <v>Herradón de Pinares</v>
          </cell>
        </row>
        <row r="466">
          <cell r="H466" t="str">
            <v>Herreros de Suso</v>
          </cell>
        </row>
        <row r="467">
          <cell r="H467" t="str">
            <v>Higuera de las Dueñas</v>
          </cell>
        </row>
        <row r="468">
          <cell r="H468" t="str">
            <v>Hija de Dios, La</v>
          </cell>
        </row>
        <row r="469">
          <cell r="H469" t="str">
            <v>Horcajada, La</v>
          </cell>
        </row>
        <row r="470">
          <cell r="H470" t="str">
            <v>Horcajo de las Torres</v>
          </cell>
        </row>
        <row r="471">
          <cell r="H471" t="str">
            <v>Hornillo, El</v>
          </cell>
        </row>
        <row r="472">
          <cell r="H472" t="str">
            <v>Hoyo de Pinares, El</v>
          </cell>
        </row>
        <row r="473">
          <cell r="H473" t="str">
            <v>Hoyocasero</v>
          </cell>
        </row>
        <row r="474">
          <cell r="H474" t="str">
            <v>Hoyorredondo</v>
          </cell>
        </row>
        <row r="475">
          <cell r="H475" t="str">
            <v>Hoyos de Miguel Muñoz</v>
          </cell>
        </row>
        <row r="476">
          <cell r="H476" t="str">
            <v>Hoyos del Collado</v>
          </cell>
        </row>
        <row r="477">
          <cell r="H477" t="str">
            <v>Hoyos del Espino</v>
          </cell>
        </row>
        <row r="478">
          <cell r="H478" t="str">
            <v>Hurtumpascual</v>
          </cell>
        </row>
        <row r="479">
          <cell r="H479" t="str">
            <v>Junciana</v>
          </cell>
        </row>
        <row r="480">
          <cell r="H480" t="str">
            <v>Langa</v>
          </cell>
        </row>
        <row r="481">
          <cell r="H481" t="str">
            <v>Lanzahíta</v>
          </cell>
        </row>
        <row r="482">
          <cell r="H482" t="str">
            <v>Llanos de Tormes, Los</v>
          </cell>
        </row>
        <row r="483">
          <cell r="H483" t="str">
            <v>Losar del Barco, El</v>
          </cell>
        </row>
        <row r="484">
          <cell r="H484" t="str">
            <v>Madrigal de las Altas Torres</v>
          </cell>
        </row>
        <row r="485">
          <cell r="H485" t="str">
            <v>Maello</v>
          </cell>
        </row>
        <row r="486">
          <cell r="H486" t="str">
            <v>Malpartida de Corneja</v>
          </cell>
        </row>
        <row r="487">
          <cell r="H487" t="str">
            <v>Mamblas</v>
          </cell>
        </row>
        <row r="488">
          <cell r="H488" t="str">
            <v>Mancera de Arriba</v>
          </cell>
        </row>
        <row r="489">
          <cell r="H489" t="str">
            <v>Manjabálago y Ortigosa de Rioalmar</v>
          </cell>
        </row>
        <row r="490">
          <cell r="H490" t="str">
            <v>Marlín</v>
          </cell>
        </row>
        <row r="491">
          <cell r="H491" t="str">
            <v>Martiherrero</v>
          </cell>
        </row>
        <row r="492">
          <cell r="H492" t="str">
            <v>Martínez</v>
          </cell>
        </row>
        <row r="493">
          <cell r="H493" t="str">
            <v>Mediana de Voltoya</v>
          </cell>
        </row>
        <row r="494">
          <cell r="H494" t="str">
            <v>Medinilla</v>
          </cell>
        </row>
        <row r="495">
          <cell r="H495" t="str">
            <v>Mengamuñoz</v>
          </cell>
        </row>
        <row r="496">
          <cell r="H496" t="str">
            <v>Mesegar de Corneja</v>
          </cell>
        </row>
        <row r="497">
          <cell r="H497" t="str">
            <v>Mijares</v>
          </cell>
        </row>
        <row r="498">
          <cell r="H498" t="str">
            <v>Mingorría</v>
          </cell>
        </row>
        <row r="499">
          <cell r="H499" t="str">
            <v>Mirón, El</v>
          </cell>
        </row>
        <row r="500">
          <cell r="H500" t="str">
            <v>Mironcillo</v>
          </cell>
        </row>
        <row r="501">
          <cell r="H501" t="str">
            <v>Mirueña de los Infanzones</v>
          </cell>
        </row>
        <row r="502">
          <cell r="H502" t="str">
            <v>Mombeltrán</v>
          </cell>
        </row>
        <row r="503">
          <cell r="H503" t="str">
            <v>Monsalupe</v>
          </cell>
        </row>
        <row r="504">
          <cell r="H504" t="str">
            <v>Moraleja de Matacabras</v>
          </cell>
        </row>
        <row r="505">
          <cell r="H505" t="str">
            <v>Muñana</v>
          </cell>
        </row>
        <row r="506">
          <cell r="H506" t="str">
            <v>Muñico</v>
          </cell>
        </row>
        <row r="507">
          <cell r="H507" t="str">
            <v>Muñogalindo</v>
          </cell>
        </row>
        <row r="508">
          <cell r="H508" t="str">
            <v>Muñogrande</v>
          </cell>
        </row>
        <row r="509">
          <cell r="H509" t="str">
            <v>Muñomer del Peco</v>
          </cell>
        </row>
        <row r="510">
          <cell r="H510" t="str">
            <v>Muñopepe</v>
          </cell>
        </row>
        <row r="511">
          <cell r="H511" t="str">
            <v>Muñosancho</v>
          </cell>
        </row>
        <row r="512">
          <cell r="H512" t="str">
            <v>Muñotello</v>
          </cell>
        </row>
        <row r="513">
          <cell r="H513" t="str">
            <v>Narrillos del Álamo</v>
          </cell>
        </row>
        <row r="514">
          <cell r="H514" t="str">
            <v>Narrillos del Rebollar</v>
          </cell>
        </row>
        <row r="515">
          <cell r="H515" t="str">
            <v>Narros de Saldueña</v>
          </cell>
        </row>
        <row r="516">
          <cell r="H516" t="str">
            <v>Narros del Castillo</v>
          </cell>
        </row>
        <row r="517">
          <cell r="H517" t="str">
            <v>Narros del Puerto</v>
          </cell>
        </row>
        <row r="518">
          <cell r="H518" t="str">
            <v>Nava de Arévalo</v>
          </cell>
        </row>
        <row r="519">
          <cell r="H519" t="str">
            <v>Nava del Barco</v>
          </cell>
        </row>
        <row r="520">
          <cell r="H520" t="str">
            <v>Navacepedilla de Corneja</v>
          </cell>
        </row>
        <row r="521">
          <cell r="H521" t="str">
            <v>Navadijos</v>
          </cell>
        </row>
        <row r="522">
          <cell r="H522" t="str">
            <v>Navaescurial</v>
          </cell>
        </row>
        <row r="523">
          <cell r="H523" t="str">
            <v>Navahondilla</v>
          </cell>
        </row>
        <row r="524">
          <cell r="H524" t="str">
            <v>Navalacruz</v>
          </cell>
        </row>
        <row r="525">
          <cell r="H525" t="str">
            <v>Navalmoral</v>
          </cell>
        </row>
        <row r="526">
          <cell r="H526" t="str">
            <v>Navalonguilla</v>
          </cell>
        </row>
        <row r="527">
          <cell r="H527" t="str">
            <v>Navalosa</v>
          </cell>
        </row>
        <row r="528">
          <cell r="H528" t="str">
            <v>Navalperal de Pinares</v>
          </cell>
        </row>
        <row r="529">
          <cell r="H529" t="str">
            <v>Navalperal de Tormes</v>
          </cell>
        </row>
        <row r="530">
          <cell r="H530" t="str">
            <v>Navaluenga</v>
          </cell>
        </row>
        <row r="531">
          <cell r="H531" t="str">
            <v>Navaquesera</v>
          </cell>
        </row>
        <row r="532">
          <cell r="H532" t="str">
            <v>Navarredonda de Gredos</v>
          </cell>
        </row>
        <row r="533">
          <cell r="H533" t="str">
            <v>Navarredondilla</v>
          </cell>
        </row>
        <row r="534">
          <cell r="H534" t="str">
            <v>Navarrevisca</v>
          </cell>
        </row>
        <row r="535">
          <cell r="H535" t="str">
            <v>Navas del Marqués, Las</v>
          </cell>
        </row>
        <row r="536">
          <cell r="H536" t="str">
            <v>Navatalgordo</v>
          </cell>
        </row>
        <row r="537">
          <cell r="H537" t="str">
            <v>Navatejares</v>
          </cell>
        </row>
        <row r="538">
          <cell r="H538" t="str">
            <v>Neila de San Miguel</v>
          </cell>
        </row>
        <row r="539">
          <cell r="H539" t="str">
            <v>Niharra</v>
          </cell>
        </row>
        <row r="540">
          <cell r="H540" t="str">
            <v>Ojos-Albos</v>
          </cell>
        </row>
        <row r="541">
          <cell r="H541" t="str">
            <v>Orbita</v>
          </cell>
        </row>
        <row r="542">
          <cell r="H542" t="str">
            <v>Oso, El</v>
          </cell>
        </row>
        <row r="543">
          <cell r="H543" t="str">
            <v>Padiernos</v>
          </cell>
        </row>
        <row r="544">
          <cell r="H544" t="str">
            <v>Pajares de Adaja</v>
          </cell>
        </row>
        <row r="545">
          <cell r="H545" t="str">
            <v>Palacios de Goda</v>
          </cell>
        </row>
        <row r="546">
          <cell r="H546" t="str">
            <v>Papatrigo</v>
          </cell>
        </row>
        <row r="547">
          <cell r="H547" t="str">
            <v>Parral, El</v>
          </cell>
        </row>
        <row r="548">
          <cell r="H548" t="str">
            <v>Pascualcobo</v>
          </cell>
        </row>
        <row r="549">
          <cell r="H549" t="str">
            <v>Pedro Bernardo</v>
          </cell>
        </row>
        <row r="550">
          <cell r="H550" t="str">
            <v>Pedro-Rodríguez</v>
          </cell>
        </row>
        <row r="551">
          <cell r="H551" t="str">
            <v>Peguerinos</v>
          </cell>
        </row>
        <row r="552">
          <cell r="H552" t="str">
            <v>Peñalba de Ávila</v>
          </cell>
        </row>
        <row r="553">
          <cell r="H553" t="str">
            <v>Piedrahíta</v>
          </cell>
        </row>
        <row r="554">
          <cell r="H554" t="str">
            <v>Piedralaves</v>
          </cell>
        </row>
        <row r="555">
          <cell r="H555" t="str">
            <v>Poveda</v>
          </cell>
        </row>
        <row r="556">
          <cell r="H556" t="str">
            <v>Poyales del Hoyo</v>
          </cell>
        </row>
        <row r="557">
          <cell r="H557" t="str">
            <v>Pozanco</v>
          </cell>
        </row>
        <row r="558">
          <cell r="H558" t="str">
            <v>Pradosegar</v>
          </cell>
        </row>
        <row r="559">
          <cell r="H559" t="str">
            <v>Puerto Castilla</v>
          </cell>
        </row>
        <row r="560">
          <cell r="H560" t="str">
            <v>Rasueros</v>
          </cell>
        </row>
        <row r="561">
          <cell r="H561" t="str">
            <v>Riocabado</v>
          </cell>
        </row>
        <row r="562">
          <cell r="H562" t="str">
            <v>Riofrío</v>
          </cell>
        </row>
        <row r="563">
          <cell r="H563" t="str">
            <v>Rivilla de Barajas</v>
          </cell>
        </row>
        <row r="564">
          <cell r="H564" t="str">
            <v>Salobral</v>
          </cell>
        </row>
        <row r="565">
          <cell r="H565" t="str">
            <v>Salvadiós</v>
          </cell>
        </row>
        <row r="566">
          <cell r="H566" t="str">
            <v>San Bartolomé de Béjar</v>
          </cell>
        </row>
        <row r="567">
          <cell r="H567" t="str">
            <v>San Bartolomé de Corneja</v>
          </cell>
        </row>
        <row r="568">
          <cell r="H568" t="str">
            <v>San Bartolomé de Pinares</v>
          </cell>
        </row>
        <row r="569">
          <cell r="H569" t="str">
            <v>San Esteban de los Patos</v>
          </cell>
        </row>
        <row r="570">
          <cell r="H570" t="str">
            <v>San Esteban de Zapardiel</v>
          </cell>
        </row>
        <row r="571">
          <cell r="H571" t="str">
            <v>San Esteban del Valle</v>
          </cell>
        </row>
        <row r="572">
          <cell r="H572" t="str">
            <v>San García de Ingelmos</v>
          </cell>
        </row>
        <row r="573">
          <cell r="H573" t="str">
            <v>San Juan de Gredos</v>
          </cell>
        </row>
        <row r="574">
          <cell r="H574" t="str">
            <v>San Juan de la Encinilla</v>
          </cell>
        </row>
        <row r="575">
          <cell r="H575" t="str">
            <v>San Juan de la Nava</v>
          </cell>
        </row>
        <row r="576">
          <cell r="H576" t="str">
            <v>San Juan del Molinillo</v>
          </cell>
        </row>
        <row r="577">
          <cell r="H577" t="str">
            <v>San Juan del Olmo</v>
          </cell>
        </row>
        <row r="578">
          <cell r="H578" t="str">
            <v>San Lorenzo de Tormes</v>
          </cell>
        </row>
        <row r="579">
          <cell r="H579" t="str">
            <v>San Martín de la Vega del Alberche</v>
          </cell>
        </row>
        <row r="580">
          <cell r="H580" t="str">
            <v>San Martín del Pimpollar</v>
          </cell>
        </row>
        <row r="581">
          <cell r="H581" t="str">
            <v>San Miguel de Corneja</v>
          </cell>
        </row>
        <row r="582">
          <cell r="H582" t="str">
            <v>San Miguel de Serrezuela</v>
          </cell>
        </row>
        <row r="583">
          <cell r="H583" t="str">
            <v>San Pascual</v>
          </cell>
        </row>
        <row r="584">
          <cell r="H584" t="str">
            <v>San Pedro del Arroyo</v>
          </cell>
        </row>
        <row r="585">
          <cell r="H585" t="str">
            <v>San Vicente de Arévalo</v>
          </cell>
        </row>
        <row r="586">
          <cell r="H586" t="str">
            <v>Sanchidrián</v>
          </cell>
        </row>
        <row r="587">
          <cell r="H587" t="str">
            <v>Sanchorreja</v>
          </cell>
        </row>
        <row r="588">
          <cell r="H588" t="str">
            <v>Santa Cruz de Pinares</v>
          </cell>
        </row>
        <row r="589">
          <cell r="H589" t="str">
            <v>Santa Cruz del Valle</v>
          </cell>
        </row>
        <row r="590">
          <cell r="H590" t="str">
            <v>Santa María de los Caballeros</v>
          </cell>
        </row>
        <row r="591">
          <cell r="H591" t="str">
            <v>Santa María del Arroyo</v>
          </cell>
        </row>
        <row r="592">
          <cell r="H592" t="str">
            <v>Santa María del Berrocal</v>
          </cell>
        </row>
        <row r="593">
          <cell r="H593" t="str">
            <v>Santa María del Cubillo</v>
          </cell>
        </row>
        <row r="594">
          <cell r="H594" t="str">
            <v>Santa María del Tiétar</v>
          </cell>
        </row>
        <row r="595">
          <cell r="H595" t="str">
            <v>Santiago del Collado</v>
          </cell>
        </row>
        <row r="596">
          <cell r="H596" t="str">
            <v>Santiago del Tormes</v>
          </cell>
        </row>
        <row r="597">
          <cell r="H597" t="str">
            <v>Santo Domingo de las Posadas</v>
          </cell>
        </row>
        <row r="598">
          <cell r="H598" t="str">
            <v>Santo Tomé de Zabarcos</v>
          </cell>
        </row>
        <row r="599">
          <cell r="H599" t="str">
            <v>Serrada, La</v>
          </cell>
        </row>
        <row r="600">
          <cell r="H600" t="str">
            <v>Serranillos</v>
          </cell>
        </row>
        <row r="601">
          <cell r="H601" t="str">
            <v>Sigeres</v>
          </cell>
        </row>
        <row r="602">
          <cell r="H602" t="str">
            <v>Sinlabajos</v>
          </cell>
        </row>
        <row r="603">
          <cell r="H603" t="str">
            <v>Solana de Ávila</v>
          </cell>
        </row>
        <row r="604">
          <cell r="H604" t="str">
            <v>Solana de Rioalmar</v>
          </cell>
        </row>
        <row r="605">
          <cell r="H605" t="str">
            <v>Solosancho</v>
          </cell>
        </row>
        <row r="606">
          <cell r="H606" t="str">
            <v>Sotalbo</v>
          </cell>
        </row>
        <row r="607">
          <cell r="H607" t="str">
            <v>Sotillo de la Adrada</v>
          </cell>
        </row>
        <row r="608">
          <cell r="H608" t="str">
            <v>Tiemblo, El</v>
          </cell>
        </row>
        <row r="609">
          <cell r="H609" t="str">
            <v>Tiñosillos</v>
          </cell>
        </row>
        <row r="610">
          <cell r="H610" t="str">
            <v>Tolbaños</v>
          </cell>
        </row>
        <row r="611">
          <cell r="H611" t="str">
            <v>Tormellas</v>
          </cell>
        </row>
        <row r="612">
          <cell r="H612" t="str">
            <v>Tornadizos de Ávila</v>
          </cell>
        </row>
        <row r="613">
          <cell r="H613" t="str">
            <v>Torre, La</v>
          </cell>
        </row>
        <row r="614">
          <cell r="H614" t="str">
            <v>Tórtoles</v>
          </cell>
        </row>
        <row r="615">
          <cell r="H615" t="str">
            <v>Umbrías</v>
          </cell>
        </row>
        <row r="616">
          <cell r="H616" t="str">
            <v>Vadillo de la Sierra</v>
          </cell>
        </row>
        <row r="617">
          <cell r="H617" t="str">
            <v>Valdecasa</v>
          </cell>
        </row>
        <row r="618">
          <cell r="H618" t="str">
            <v>Vega de Santa María</v>
          </cell>
        </row>
        <row r="619">
          <cell r="H619" t="str">
            <v>Velayos</v>
          </cell>
        </row>
        <row r="620">
          <cell r="H620" t="str">
            <v>Villaflor</v>
          </cell>
        </row>
        <row r="621">
          <cell r="H621" t="str">
            <v>Villafranca de la Sierra</v>
          </cell>
        </row>
        <row r="622">
          <cell r="H622" t="str">
            <v>Villanueva de Ávila</v>
          </cell>
        </row>
        <row r="623">
          <cell r="H623" t="str">
            <v>Villanueva de Gómez</v>
          </cell>
        </row>
        <row r="624">
          <cell r="H624" t="str">
            <v>Villanueva del Aceral</v>
          </cell>
        </row>
        <row r="625">
          <cell r="H625" t="str">
            <v>Villanueva del Campillo</v>
          </cell>
        </row>
        <row r="626">
          <cell r="H626" t="str">
            <v>Villar de Corneja</v>
          </cell>
        </row>
        <row r="627">
          <cell r="H627" t="str">
            <v>Villarejo del Valle</v>
          </cell>
        </row>
        <row r="628">
          <cell r="H628" t="str">
            <v>Villatoro</v>
          </cell>
        </row>
        <row r="629">
          <cell r="H629" t="str">
            <v>Viñegra de Moraña</v>
          </cell>
        </row>
        <row r="630">
          <cell r="H630" t="str">
            <v>Vita</v>
          </cell>
        </row>
        <row r="631">
          <cell r="H631" t="str">
            <v>Zapardiel de la Cañada</v>
          </cell>
        </row>
        <row r="632">
          <cell r="H632" t="str">
            <v>Zapardiel de la Ribera</v>
          </cell>
        </row>
        <row r="633">
          <cell r="H633" t="str">
            <v>Acedera</v>
          </cell>
        </row>
        <row r="634">
          <cell r="H634" t="str">
            <v>Aceuchal</v>
          </cell>
        </row>
        <row r="635">
          <cell r="H635" t="str">
            <v>Ahillones</v>
          </cell>
        </row>
        <row r="636">
          <cell r="H636" t="str">
            <v>Alange</v>
          </cell>
        </row>
        <row r="637">
          <cell r="H637" t="str">
            <v>Albuera, La</v>
          </cell>
        </row>
        <row r="638">
          <cell r="H638" t="str">
            <v>Alburquerque</v>
          </cell>
        </row>
        <row r="639">
          <cell r="H639" t="str">
            <v>Alconchel</v>
          </cell>
        </row>
        <row r="640">
          <cell r="H640" t="str">
            <v>Alconera</v>
          </cell>
        </row>
        <row r="641">
          <cell r="H641" t="str">
            <v>Aljucén</v>
          </cell>
        </row>
        <row r="642">
          <cell r="H642" t="str">
            <v>Almendral</v>
          </cell>
        </row>
        <row r="643">
          <cell r="H643" t="str">
            <v>Almendralejo</v>
          </cell>
        </row>
        <row r="644">
          <cell r="H644" t="str">
            <v>Arroyo de San Serván</v>
          </cell>
        </row>
        <row r="645">
          <cell r="H645" t="str">
            <v>Atalaya</v>
          </cell>
        </row>
        <row r="646">
          <cell r="H646" t="str">
            <v>Azuaga</v>
          </cell>
        </row>
        <row r="647">
          <cell r="H647" t="str">
            <v>Badajoz</v>
          </cell>
        </row>
        <row r="648">
          <cell r="H648" t="str">
            <v>Barcarrota</v>
          </cell>
        </row>
        <row r="649">
          <cell r="H649" t="str">
            <v>Baterno</v>
          </cell>
        </row>
        <row r="650">
          <cell r="H650" t="str">
            <v>Benquerencia de la Serena</v>
          </cell>
        </row>
        <row r="651">
          <cell r="H651" t="str">
            <v>Berlanga</v>
          </cell>
        </row>
        <row r="652">
          <cell r="H652" t="str">
            <v>Bienvenida</v>
          </cell>
        </row>
        <row r="653">
          <cell r="H653" t="str">
            <v>Bodonal de la Sierra</v>
          </cell>
        </row>
        <row r="654">
          <cell r="H654" t="str">
            <v>Burguillos del Cerro</v>
          </cell>
        </row>
        <row r="655">
          <cell r="H655" t="str">
            <v>Cabeza del Buey</v>
          </cell>
        </row>
        <row r="656">
          <cell r="H656" t="str">
            <v>Cabeza la Vaca</v>
          </cell>
        </row>
        <row r="657">
          <cell r="H657" t="str">
            <v>Calamonte</v>
          </cell>
        </row>
        <row r="658">
          <cell r="H658" t="str">
            <v>Calera de León</v>
          </cell>
        </row>
        <row r="659">
          <cell r="H659" t="str">
            <v>Calzadilla de los Barros</v>
          </cell>
        </row>
        <row r="660">
          <cell r="H660" t="str">
            <v>Campanario</v>
          </cell>
        </row>
        <row r="661">
          <cell r="H661" t="str">
            <v>Campillo de Llerena</v>
          </cell>
        </row>
        <row r="662">
          <cell r="H662" t="str">
            <v>Capilla</v>
          </cell>
        </row>
        <row r="663">
          <cell r="H663" t="str">
            <v>Carmonita</v>
          </cell>
        </row>
        <row r="664">
          <cell r="H664" t="str">
            <v>Carrascalejo, El</v>
          </cell>
        </row>
        <row r="665">
          <cell r="H665" t="str">
            <v>Casas de Don Pedro</v>
          </cell>
        </row>
        <row r="666">
          <cell r="H666" t="str">
            <v>Casas de Reina</v>
          </cell>
        </row>
        <row r="667">
          <cell r="H667" t="str">
            <v>Castilblanco</v>
          </cell>
        </row>
        <row r="668">
          <cell r="H668" t="str">
            <v>Castuera</v>
          </cell>
        </row>
        <row r="669">
          <cell r="H669" t="str">
            <v>Cheles</v>
          </cell>
        </row>
        <row r="670">
          <cell r="H670" t="str">
            <v>Codosera, La</v>
          </cell>
        </row>
        <row r="671">
          <cell r="H671" t="str">
            <v>Cordobilla de Lácara</v>
          </cell>
        </row>
        <row r="672">
          <cell r="H672" t="str">
            <v>Coronada, La</v>
          </cell>
        </row>
        <row r="673">
          <cell r="H673" t="str">
            <v>Corte de Peleas</v>
          </cell>
        </row>
        <row r="674">
          <cell r="H674" t="str">
            <v>Cristina</v>
          </cell>
        </row>
        <row r="675">
          <cell r="H675" t="str">
            <v>Don Álvaro</v>
          </cell>
        </row>
        <row r="676">
          <cell r="H676" t="str">
            <v>Don Benito</v>
          </cell>
        </row>
        <row r="677">
          <cell r="H677" t="str">
            <v>Entrín Bajo</v>
          </cell>
        </row>
        <row r="678">
          <cell r="H678" t="str">
            <v>Esparragalejo</v>
          </cell>
        </row>
        <row r="679">
          <cell r="H679" t="str">
            <v>Esparragosa de la Serena</v>
          </cell>
        </row>
        <row r="680">
          <cell r="H680" t="str">
            <v>Esparragosa de Lares</v>
          </cell>
        </row>
        <row r="681">
          <cell r="H681" t="str">
            <v>Feria</v>
          </cell>
        </row>
        <row r="682">
          <cell r="H682" t="str">
            <v>Fregenal de la Sierra</v>
          </cell>
        </row>
        <row r="683">
          <cell r="H683" t="str">
            <v>Fuenlabrada de los Montes</v>
          </cell>
        </row>
        <row r="684">
          <cell r="H684" t="str">
            <v>Fuente de Cantos</v>
          </cell>
        </row>
        <row r="685">
          <cell r="H685" t="str">
            <v>Fuente del Arco</v>
          </cell>
        </row>
        <row r="686">
          <cell r="H686" t="str">
            <v>Fuente del Maestre</v>
          </cell>
        </row>
        <row r="687">
          <cell r="H687" t="str">
            <v>Fuentes de León</v>
          </cell>
        </row>
        <row r="688">
          <cell r="H688" t="str">
            <v>Garbayuela</v>
          </cell>
        </row>
        <row r="689">
          <cell r="H689" t="str">
            <v>Garlitos</v>
          </cell>
        </row>
        <row r="690">
          <cell r="H690" t="str">
            <v>Garrovilla, La</v>
          </cell>
        </row>
        <row r="691">
          <cell r="H691" t="str">
            <v>Granja de Torrehermosa</v>
          </cell>
        </row>
        <row r="692">
          <cell r="H692" t="str">
            <v>Guadiana del Caudillo</v>
          </cell>
        </row>
        <row r="693">
          <cell r="H693" t="str">
            <v>Guareña</v>
          </cell>
        </row>
        <row r="694">
          <cell r="H694" t="str">
            <v>Haba, La</v>
          </cell>
        </row>
        <row r="695">
          <cell r="H695" t="str">
            <v>Helechosa de los Montes</v>
          </cell>
        </row>
        <row r="696">
          <cell r="H696" t="str">
            <v>Herrera del Duque</v>
          </cell>
        </row>
        <row r="697">
          <cell r="H697" t="str">
            <v>Higuera de la Serena</v>
          </cell>
        </row>
        <row r="698">
          <cell r="H698" t="str">
            <v>Higuera de Llerena</v>
          </cell>
        </row>
        <row r="699">
          <cell r="H699" t="str">
            <v>Higuera de Vargas</v>
          </cell>
        </row>
        <row r="700">
          <cell r="H700" t="str">
            <v>Higuera la Real</v>
          </cell>
        </row>
        <row r="701">
          <cell r="H701" t="str">
            <v>Hinojosa del Valle</v>
          </cell>
        </row>
        <row r="702">
          <cell r="H702" t="str">
            <v>Hornachos</v>
          </cell>
        </row>
        <row r="703">
          <cell r="H703" t="str">
            <v>Jerez de los Caballeros</v>
          </cell>
        </row>
        <row r="704">
          <cell r="H704" t="str">
            <v>Lapa, La</v>
          </cell>
        </row>
        <row r="705">
          <cell r="H705" t="str">
            <v>Llera</v>
          </cell>
        </row>
        <row r="706">
          <cell r="H706" t="str">
            <v>Llerena</v>
          </cell>
        </row>
        <row r="707">
          <cell r="H707" t="str">
            <v>Lobón</v>
          </cell>
        </row>
        <row r="708">
          <cell r="H708" t="str">
            <v>Magacela</v>
          </cell>
        </row>
        <row r="709">
          <cell r="H709" t="str">
            <v>Maguilla</v>
          </cell>
        </row>
        <row r="710">
          <cell r="H710" t="str">
            <v>Malcocinado</v>
          </cell>
        </row>
        <row r="711">
          <cell r="H711" t="str">
            <v>Malpartida de la Serena</v>
          </cell>
        </row>
        <row r="712">
          <cell r="H712" t="str">
            <v>Manchita</v>
          </cell>
        </row>
        <row r="713">
          <cell r="H713" t="str">
            <v>Medellín</v>
          </cell>
        </row>
        <row r="714">
          <cell r="H714" t="str">
            <v>Medina de las Torres</v>
          </cell>
        </row>
        <row r="715">
          <cell r="H715" t="str">
            <v>Mengabril</v>
          </cell>
        </row>
        <row r="716">
          <cell r="H716" t="str">
            <v>Mérida</v>
          </cell>
        </row>
        <row r="717">
          <cell r="H717" t="str">
            <v>Mirandilla</v>
          </cell>
        </row>
        <row r="718">
          <cell r="H718" t="str">
            <v>Monesterio</v>
          </cell>
        </row>
        <row r="719">
          <cell r="H719" t="str">
            <v>Montemolín</v>
          </cell>
        </row>
        <row r="720">
          <cell r="H720" t="str">
            <v>Monterrubio de la Serena</v>
          </cell>
        </row>
        <row r="721">
          <cell r="H721" t="str">
            <v>Montijo</v>
          </cell>
        </row>
        <row r="722">
          <cell r="H722" t="str">
            <v>Morera, La</v>
          </cell>
        </row>
        <row r="723">
          <cell r="H723" t="str">
            <v>Nava de Santiago, La</v>
          </cell>
        </row>
        <row r="724">
          <cell r="H724" t="str">
            <v>Navalvillar de Pela</v>
          </cell>
        </row>
        <row r="725">
          <cell r="H725" t="str">
            <v>Nogales</v>
          </cell>
        </row>
        <row r="726">
          <cell r="H726" t="str">
            <v>Oliva de la Frontera</v>
          </cell>
        </row>
        <row r="727">
          <cell r="H727" t="str">
            <v>Oliva de Mérida</v>
          </cell>
        </row>
        <row r="728">
          <cell r="H728" t="str">
            <v>Olivenza</v>
          </cell>
        </row>
        <row r="729">
          <cell r="H729" t="str">
            <v>Orellana de la Sierra</v>
          </cell>
        </row>
        <row r="730">
          <cell r="H730" t="str">
            <v>Orellana la Vieja</v>
          </cell>
        </row>
        <row r="731">
          <cell r="H731" t="str">
            <v>Palomas</v>
          </cell>
        </row>
        <row r="732">
          <cell r="H732" t="str">
            <v>Parra, La</v>
          </cell>
        </row>
        <row r="733">
          <cell r="H733" t="str">
            <v>Peñalsordo</v>
          </cell>
        </row>
        <row r="734">
          <cell r="H734" t="str">
            <v>Peraleda del Zaucejo</v>
          </cell>
        </row>
        <row r="735">
          <cell r="H735" t="str">
            <v>Puebla de Alcocer</v>
          </cell>
        </row>
        <row r="736">
          <cell r="H736" t="str">
            <v>Puebla de la Calzada</v>
          </cell>
        </row>
        <row r="737">
          <cell r="H737" t="str">
            <v>Puebla de la Reina</v>
          </cell>
        </row>
        <row r="738">
          <cell r="H738" t="str">
            <v>Puebla de Obando</v>
          </cell>
        </row>
        <row r="739">
          <cell r="H739" t="str">
            <v>Puebla de Sancho Pérez</v>
          </cell>
        </row>
        <row r="740">
          <cell r="H740" t="str">
            <v>Puebla del Maestre</v>
          </cell>
        </row>
        <row r="741">
          <cell r="H741" t="str">
            <v>Puebla del Prior</v>
          </cell>
        </row>
        <row r="742">
          <cell r="H742" t="str">
            <v>Pueblonuevo del Guadiana</v>
          </cell>
        </row>
        <row r="743">
          <cell r="H743" t="str">
            <v>Quintana de la Serena</v>
          </cell>
        </row>
        <row r="744">
          <cell r="H744" t="str">
            <v>Reina</v>
          </cell>
        </row>
        <row r="745">
          <cell r="H745" t="str">
            <v>Rena</v>
          </cell>
        </row>
        <row r="746">
          <cell r="H746" t="str">
            <v>Retamal de Llerena</v>
          </cell>
        </row>
        <row r="747">
          <cell r="H747" t="str">
            <v>Ribera del Fresno</v>
          </cell>
        </row>
        <row r="748">
          <cell r="H748" t="str">
            <v>Risco</v>
          </cell>
        </row>
        <row r="749">
          <cell r="H749" t="str">
            <v>Roca de la Sierra, La</v>
          </cell>
        </row>
        <row r="750">
          <cell r="H750" t="str">
            <v>Salvaleón</v>
          </cell>
        </row>
        <row r="751">
          <cell r="H751" t="str">
            <v>Salvatierra de los Barros</v>
          </cell>
        </row>
        <row r="752">
          <cell r="H752" t="str">
            <v>San Pedro de Mérida</v>
          </cell>
        </row>
        <row r="753">
          <cell r="H753" t="str">
            <v>San Vicente de Alcántara</v>
          </cell>
        </row>
        <row r="754">
          <cell r="H754" t="str">
            <v>Sancti-Spíritus</v>
          </cell>
        </row>
        <row r="755">
          <cell r="H755" t="str">
            <v>Santa Amalia</v>
          </cell>
        </row>
        <row r="756">
          <cell r="H756" t="str">
            <v>Santa Marta</v>
          </cell>
        </row>
        <row r="757">
          <cell r="H757" t="str">
            <v>Santos de Maimona, Los</v>
          </cell>
        </row>
        <row r="758">
          <cell r="H758" t="str">
            <v>Segura de León</v>
          </cell>
        </row>
        <row r="759">
          <cell r="H759" t="str">
            <v>Siruela</v>
          </cell>
        </row>
        <row r="760">
          <cell r="H760" t="str">
            <v>Solana de los Barros</v>
          </cell>
        </row>
        <row r="761">
          <cell r="H761" t="str">
            <v>Talarrubias</v>
          </cell>
        </row>
        <row r="762">
          <cell r="H762" t="str">
            <v>Talavera la Real</v>
          </cell>
        </row>
        <row r="763">
          <cell r="H763" t="str">
            <v>Táliga</v>
          </cell>
        </row>
        <row r="764">
          <cell r="H764" t="str">
            <v>Tamurejo</v>
          </cell>
        </row>
        <row r="765">
          <cell r="H765" t="str">
            <v>Torre de Miguel Sesmero</v>
          </cell>
        </row>
        <row r="766">
          <cell r="H766" t="str">
            <v>Torremayor</v>
          </cell>
        </row>
        <row r="767">
          <cell r="H767" t="str">
            <v>Torremejía</v>
          </cell>
        </row>
        <row r="768">
          <cell r="H768" t="str">
            <v>Trasierra</v>
          </cell>
        </row>
        <row r="769">
          <cell r="H769" t="str">
            <v>Trujillanos</v>
          </cell>
        </row>
        <row r="770">
          <cell r="H770" t="str">
            <v>Usagre</v>
          </cell>
        </row>
        <row r="771">
          <cell r="H771" t="str">
            <v>Valdecaballeros</v>
          </cell>
        </row>
        <row r="772">
          <cell r="H772" t="str">
            <v>Valdelacalzada</v>
          </cell>
        </row>
        <row r="773">
          <cell r="H773" t="str">
            <v>Valdetorres</v>
          </cell>
        </row>
        <row r="774">
          <cell r="H774" t="str">
            <v>Valencia de las Torres</v>
          </cell>
        </row>
        <row r="775">
          <cell r="H775" t="str">
            <v>Valencia del Mombuey</v>
          </cell>
        </row>
        <row r="776">
          <cell r="H776" t="str">
            <v>Valencia del Ventoso</v>
          </cell>
        </row>
        <row r="777">
          <cell r="H777" t="str">
            <v>Valle de la Serena</v>
          </cell>
        </row>
        <row r="778">
          <cell r="H778" t="str">
            <v>Valle de Matamoros</v>
          </cell>
        </row>
        <row r="779">
          <cell r="H779" t="str">
            <v>Valle de Santa Ana</v>
          </cell>
        </row>
        <row r="780">
          <cell r="H780" t="str">
            <v>Valverde de Burguillos</v>
          </cell>
        </row>
        <row r="781">
          <cell r="H781" t="str">
            <v>Valverde de Leganés</v>
          </cell>
        </row>
        <row r="782">
          <cell r="H782" t="str">
            <v>Valverde de Llerena</v>
          </cell>
        </row>
        <row r="783">
          <cell r="H783" t="str">
            <v>Valverde de Mérida</v>
          </cell>
        </row>
        <row r="784">
          <cell r="H784" t="str">
            <v>Villafranca de los Barros</v>
          </cell>
        </row>
        <row r="785">
          <cell r="H785" t="str">
            <v>Villagarcía de la Torre</v>
          </cell>
        </row>
        <row r="786">
          <cell r="H786" t="str">
            <v>Villagonzalo</v>
          </cell>
        </row>
        <row r="787">
          <cell r="H787" t="str">
            <v>Villalba de los Barros</v>
          </cell>
        </row>
        <row r="788">
          <cell r="H788" t="str">
            <v>Villanueva de la Serena</v>
          </cell>
        </row>
        <row r="789">
          <cell r="H789" t="str">
            <v>Villanueva del Fresno</v>
          </cell>
        </row>
        <row r="790">
          <cell r="H790" t="str">
            <v>Villar de Rena</v>
          </cell>
        </row>
        <row r="791">
          <cell r="H791" t="str">
            <v>Villar del Rey</v>
          </cell>
        </row>
        <row r="792">
          <cell r="H792" t="str">
            <v>Villarta de los Montes</v>
          </cell>
        </row>
        <row r="793">
          <cell r="H793" t="str">
            <v>Zafra</v>
          </cell>
        </row>
        <row r="794">
          <cell r="H794" t="str">
            <v>Zahínos</v>
          </cell>
        </row>
        <row r="795">
          <cell r="H795" t="str">
            <v>Zalamea de la Serena</v>
          </cell>
        </row>
        <row r="796">
          <cell r="H796" t="str">
            <v>Zarza, La</v>
          </cell>
        </row>
        <row r="797">
          <cell r="H797" t="str">
            <v>Zarza-Capilla</v>
          </cell>
        </row>
        <row r="798">
          <cell r="H798" t="str">
            <v>Alaior</v>
          </cell>
        </row>
        <row r="799">
          <cell r="H799" t="str">
            <v>Alaró</v>
          </cell>
        </row>
        <row r="800">
          <cell r="H800" t="str">
            <v>Alcúdia</v>
          </cell>
        </row>
        <row r="801">
          <cell r="H801" t="str">
            <v>Algaida</v>
          </cell>
        </row>
        <row r="802">
          <cell r="H802" t="str">
            <v>Andratx</v>
          </cell>
        </row>
        <row r="803">
          <cell r="H803" t="str">
            <v>Ariany</v>
          </cell>
        </row>
        <row r="804">
          <cell r="H804" t="str">
            <v>Artà</v>
          </cell>
        </row>
        <row r="805">
          <cell r="H805" t="str">
            <v>Banyalbufar</v>
          </cell>
        </row>
        <row r="806">
          <cell r="H806" t="str">
            <v>Binissalem</v>
          </cell>
        </row>
        <row r="807">
          <cell r="H807" t="str">
            <v>Búger</v>
          </cell>
        </row>
        <row r="808">
          <cell r="H808" t="str">
            <v>Bunyola</v>
          </cell>
        </row>
        <row r="809">
          <cell r="H809" t="str">
            <v>Calvià</v>
          </cell>
        </row>
        <row r="810">
          <cell r="H810" t="str">
            <v>Campanet</v>
          </cell>
        </row>
        <row r="811">
          <cell r="H811" t="str">
            <v>Campos</v>
          </cell>
        </row>
        <row r="812">
          <cell r="H812" t="str">
            <v>Capdepera</v>
          </cell>
        </row>
        <row r="813">
          <cell r="H813" t="str">
            <v>Castell, Es</v>
          </cell>
        </row>
        <row r="814">
          <cell r="H814" t="str">
            <v>Ciutadella de Menorca</v>
          </cell>
        </row>
        <row r="815">
          <cell r="H815" t="str">
            <v>Consell</v>
          </cell>
        </row>
        <row r="816">
          <cell r="H816" t="str">
            <v>Costitx</v>
          </cell>
        </row>
        <row r="817">
          <cell r="H817" t="str">
            <v>Deià</v>
          </cell>
        </row>
        <row r="818">
          <cell r="H818" t="str">
            <v>Eivissa</v>
          </cell>
        </row>
        <row r="819">
          <cell r="H819" t="str">
            <v>Escorca</v>
          </cell>
        </row>
        <row r="820">
          <cell r="H820" t="str">
            <v>Esporles</v>
          </cell>
        </row>
        <row r="821">
          <cell r="H821" t="str">
            <v>Estellencs</v>
          </cell>
        </row>
        <row r="822">
          <cell r="H822" t="str">
            <v>Felanitx</v>
          </cell>
        </row>
        <row r="823">
          <cell r="H823" t="str">
            <v>Ferreries</v>
          </cell>
        </row>
        <row r="824">
          <cell r="H824" t="str">
            <v>Formentera</v>
          </cell>
        </row>
        <row r="825">
          <cell r="H825" t="str">
            <v>Fornalutx</v>
          </cell>
        </row>
        <row r="826">
          <cell r="H826" t="str">
            <v>Inca</v>
          </cell>
        </row>
        <row r="827">
          <cell r="H827" t="str">
            <v>Lloret de Vistalegre</v>
          </cell>
        </row>
        <row r="828">
          <cell r="H828" t="str">
            <v>Lloseta</v>
          </cell>
        </row>
        <row r="829">
          <cell r="H829" t="str">
            <v>Llubí</v>
          </cell>
        </row>
        <row r="830">
          <cell r="H830" t="str">
            <v>Llucmajor</v>
          </cell>
        </row>
        <row r="831">
          <cell r="H831" t="str">
            <v>Manacor</v>
          </cell>
        </row>
        <row r="832">
          <cell r="H832" t="str">
            <v>Mancor de la Vall</v>
          </cell>
        </row>
        <row r="833">
          <cell r="H833" t="str">
            <v>Maó-Mahón</v>
          </cell>
        </row>
        <row r="834">
          <cell r="H834" t="str">
            <v>Maria de la Salut</v>
          </cell>
        </row>
        <row r="835">
          <cell r="H835" t="str">
            <v>Marratxí</v>
          </cell>
        </row>
        <row r="836">
          <cell r="H836" t="str">
            <v>Mercadal, Es</v>
          </cell>
        </row>
        <row r="837">
          <cell r="H837" t="str">
            <v>Migjorn Gran, Es</v>
          </cell>
        </row>
        <row r="838">
          <cell r="H838" t="str">
            <v>Montuïri</v>
          </cell>
        </row>
        <row r="839">
          <cell r="H839" t="str">
            <v>Muro</v>
          </cell>
        </row>
        <row r="840">
          <cell r="H840" t="str">
            <v>Palma de Mallorca</v>
          </cell>
        </row>
        <row r="841">
          <cell r="H841" t="str">
            <v>Petra</v>
          </cell>
        </row>
        <row r="842">
          <cell r="H842" t="str">
            <v>Pobla, Sa</v>
          </cell>
        </row>
        <row r="843">
          <cell r="H843" t="str">
            <v>Pollença</v>
          </cell>
        </row>
        <row r="844">
          <cell r="H844" t="str">
            <v>Porreres</v>
          </cell>
        </row>
        <row r="845">
          <cell r="H845" t="str">
            <v>Puigpunyent</v>
          </cell>
        </row>
        <row r="846">
          <cell r="H846" t="str">
            <v>Salines, Ses</v>
          </cell>
        </row>
        <row r="847">
          <cell r="H847" t="str">
            <v>Sant Antoni de Portmany</v>
          </cell>
        </row>
        <row r="848">
          <cell r="H848" t="str">
            <v>Sant Joan</v>
          </cell>
        </row>
        <row r="849">
          <cell r="H849" t="str">
            <v>Sant Joan de Labritja</v>
          </cell>
        </row>
        <row r="850">
          <cell r="H850" t="str">
            <v>Sant Josep de sa Talaia</v>
          </cell>
        </row>
        <row r="851">
          <cell r="H851" t="str">
            <v>Sant Llorenç des Cardassar</v>
          </cell>
        </row>
        <row r="852">
          <cell r="H852" t="str">
            <v>Sant Lluís</v>
          </cell>
        </row>
        <row r="853">
          <cell r="H853" t="str">
            <v>Santa Eugènia</v>
          </cell>
        </row>
        <row r="854">
          <cell r="H854" t="str">
            <v>Santa Eulalia del Río</v>
          </cell>
        </row>
        <row r="855">
          <cell r="H855" t="str">
            <v>Santa Margalida</v>
          </cell>
        </row>
        <row r="856">
          <cell r="H856" t="str">
            <v>Santa María del Camí</v>
          </cell>
        </row>
        <row r="857">
          <cell r="H857" t="str">
            <v>Santanyí</v>
          </cell>
        </row>
        <row r="858">
          <cell r="H858" t="str">
            <v>Selva</v>
          </cell>
        </row>
        <row r="859">
          <cell r="H859" t="str">
            <v>Sencelles</v>
          </cell>
        </row>
        <row r="860">
          <cell r="H860" t="str">
            <v>Sineu</v>
          </cell>
        </row>
        <row r="861">
          <cell r="H861" t="str">
            <v>Sóller</v>
          </cell>
        </row>
        <row r="862">
          <cell r="H862" t="str">
            <v>Son Servera</v>
          </cell>
        </row>
        <row r="863">
          <cell r="H863" t="str">
            <v>Valldemossa</v>
          </cell>
        </row>
        <row r="864">
          <cell r="H864" t="str">
            <v>Vilafranca de Bonany</v>
          </cell>
        </row>
        <row r="865">
          <cell r="H865" t="str">
            <v>Abrera</v>
          </cell>
        </row>
        <row r="866">
          <cell r="H866" t="str">
            <v>Aguilar de Segarra</v>
          </cell>
        </row>
        <row r="867">
          <cell r="H867" t="str">
            <v>Aiguafreda</v>
          </cell>
        </row>
        <row r="868">
          <cell r="H868" t="str">
            <v>Alella</v>
          </cell>
        </row>
        <row r="869">
          <cell r="H869" t="str">
            <v>Alpens</v>
          </cell>
        </row>
        <row r="870">
          <cell r="H870" t="str">
            <v>Ametlla del Vallès, L'</v>
          </cell>
        </row>
        <row r="871">
          <cell r="H871" t="str">
            <v>Arenys de Mar</v>
          </cell>
        </row>
        <row r="872">
          <cell r="H872" t="str">
            <v>Arenys de Munt</v>
          </cell>
        </row>
        <row r="873">
          <cell r="H873" t="str">
            <v>Argençola</v>
          </cell>
        </row>
        <row r="874">
          <cell r="H874" t="str">
            <v>Argentona</v>
          </cell>
        </row>
        <row r="875">
          <cell r="H875" t="str">
            <v>Artés</v>
          </cell>
        </row>
        <row r="876">
          <cell r="H876" t="str">
            <v>Avià</v>
          </cell>
        </row>
        <row r="877">
          <cell r="H877" t="str">
            <v>Avinyó</v>
          </cell>
        </row>
        <row r="878">
          <cell r="H878" t="str">
            <v>Avinyonet del Penedès</v>
          </cell>
        </row>
        <row r="879">
          <cell r="H879" t="str">
            <v>Badalona</v>
          </cell>
        </row>
        <row r="880">
          <cell r="H880" t="str">
            <v>Badia del Vallès</v>
          </cell>
        </row>
        <row r="881">
          <cell r="H881" t="str">
            <v>Bagà</v>
          </cell>
        </row>
        <row r="882">
          <cell r="H882" t="str">
            <v>Balenyà</v>
          </cell>
        </row>
        <row r="883">
          <cell r="H883" t="str">
            <v>Balsareny</v>
          </cell>
        </row>
        <row r="884">
          <cell r="H884" t="str">
            <v>Barberà del Vallès</v>
          </cell>
        </row>
        <row r="885">
          <cell r="H885" t="str">
            <v>Barcelona</v>
          </cell>
        </row>
        <row r="886">
          <cell r="H886" t="str">
            <v>Begues</v>
          </cell>
        </row>
        <row r="887">
          <cell r="H887" t="str">
            <v>Bellprat</v>
          </cell>
        </row>
        <row r="888">
          <cell r="H888" t="str">
            <v>Berga</v>
          </cell>
        </row>
        <row r="889">
          <cell r="H889" t="str">
            <v>Bigues i Riells</v>
          </cell>
        </row>
        <row r="890">
          <cell r="H890" t="str">
            <v>Borredà</v>
          </cell>
        </row>
        <row r="891">
          <cell r="H891" t="str">
            <v>Bruc, El</v>
          </cell>
        </row>
        <row r="892">
          <cell r="H892" t="str">
            <v>Brull, El</v>
          </cell>
        </row>
        <row r="893">
          <cell r="H893" t="str">
            <v>Cabanyes, Les</v>
          </cell>
        </row>
        <row r="894">
          <cell r="H894" t="str">
            <v>Cabrera d'Anoia</v>
          </cell>
        </row>
        <row r="895">
          <cell r="H895" t="str">
            <v>Cabrera de Mar</v>
          </cell>
        </row>
        <row r="896">
          <cell r="H896" t="str">
            <v>Cabrils</v>
          </cell>
        </row>
        <row r="897">
          <cell r="H897" t="str">
            <v>Calaf</v>
          </cell>
        </row>
        <row r="898">
          <cell r="H898" t="str">
            <v>Calders</v>
          </cell>
        </row>
        <row r="899">
          <cell r="H899" t="str">
            <v>Caldes de Montbui</v>
          </cell>
        </row>
        <row r="900">
          <cell r="H900" t="str">
            <v>Caldes d'Estrac</v>
          </cell>
        </row>
        <row r="901">
          <cell r="H901" t="str">
            <v>Calella</v>
          </cell>
        </row>
        <row r="902">
          <cell r="H902" t="str">
            <v>Calldetenes</v>
          </cell>
        </row>
        <row r="903">
          <cell r="H903" t="str">
            <v>Callús</v>
          </cell>
        </row>
        <row r="904">
          <cell r="H904" t="str">
            <v>Calonge de Segarra</v>
          </cell>
        </row>
        <row r="905">
          <cell r="H905" t="str">
            <v>Campins</v>
          </cell>
        </row>
        <row r="906">
          <cell r="H906" t="str">
            <v>Canet de Mar</v>
          </cell>
        </row>
        <row r="907">
          <cell r="H907" t="str">
            <v>Canovelles</v>
          </cell>
        </row>
        <row r="908">
          <cell r="H908" t="str">
            <v>Cànoves i Samalús</v>
          </cell>
        </row>
        <row r="909">
          <cell r="H909" t="str">
            <v>Canyelles</v>
          </cell>
        </row>
        <row r="910">
          <cell r="H910" t="str">
            <v>Capellades</v>
          </cell>
        </row>
        <row r="911">
          <cell r="H911" t="str">
            <v>Capolat</v>
          </cell>
        </row>
        <row r="912">
          <cell r="H912" t="str">
            <v>Cardedeu</v>
          </cell>
        </row>
        <row r="913">
          <cell r="H913" t="str">
            <v>Cardona</v>
          </cell>
        </row>
        <row r="914">
          <cell r="H914" t="str">
            <v>Carme</v>
          </cell>
        </row>
        <row r="915">
          <cell r="H915" t="str">
            <v>Casserres</v>
          </cell>
        </row>
        <row r="916">
          <cell r="H916" t="str">
            <v>Castell de l'Areny</v>
          </cell>
        </row>
        <row r="917">
          <cell r="H917" t="str">
            <v>Castellar de n'Hug</v>
          </cell>
        </row>
        <row r="918">
          <cell r="H918" t="str">
            <v>Castellar del Riu</v>
          </cell>
        </row>
        <row r="919">
          <cell r="H919" t="str">
            <v>Castellar del Vallès</v>
          </cell>
        </row>
        <row r="920">
          <cell r="H920" t="str">
            <v>Castellbell i el Vilar</v>
          </cell>
        </row>
        <row r="921">
          <cell r="H921" t="str">
            <v>Castellbisbal</v>
          </cell>
        </row>
        <row r="922">
          <cell r="H922" t="str">
            <v>Castellcir</v>
          </cell>
        </row>
        <row r="923">
          <cell r="H923" t="str">
            <v>Castelldefels</v>
          </cell>
        </row>
        <row r="924">
          <cell r="H924" t="str">
            <v>Castellet i la Gornal</v>
          </cell>
        </row>
        <row r="925">
          <cell r="H925" t="str">
            <v>Castellfollit de Riubregós</v>
          </cell>
        </row>
        <row r="926">
          <cell r="H926" t="str">
            <v>Castellfollit del Boix</v>
          </cell>
        </row>
        <row r="927">
          <cell r="H927" t="str">
            <v>Castellgalí</v>
          </cell>
        </row>
        <row r="928">
          <cell r="H928" t="str">
            <v>Castellnou de Bages</v>
          </cell>
        </row>
        <row r="929">
          <cell r="H929" t="str">
            <v>Castellolí</v>
          </cell>
        </row>
        <row r="930">
          <cell r="H930" t="str">
            <v>Castellterçol</v>
          </cell>
        </row>
        <row r="931">
          <cell r="H931" t="str">
            <v>Castellví de la Marca</v>
          </cell>
        </row>
        <row r="932">
          <cell r="H932" t="str">
            <v>Castellví de Rosanes</v>
          </cell>
        </row>
        <row r="933">
          <cell r="H933" t="str">
            <v>Centelles</v>
          </cell>
        </row>
        <row r="934">
          <cell r="H934" t="str">
            <v>Cercs</v>
          </cell>
        </row>
        <row r="935">
          <cell r="H935" t="str">
            <v>Cerdanyola del Vallès</v>
          </cell>
        </row>
        <row r="936">
          <cell r="H936" t="str">
            <v>Cervelló</v>
          </cell>
        </row>
        <row r="937">
          <cell r="H937" t="str">
            <v>Collbató</v>
          </cell>
        </row>
        <row r="938">
          <cell r="H938" t="str">
            <v>Collsuspina</v>
          </cell>
        </row>
        <row r="939">
          <cell r="H939" t="str">
            <v>Copons</v>
          </cell>
        </row>
        <row r="940">
          <cell r="H940" t="str">
            <v>Corbera de Llobregat</v>
          </cell>
        </row>
        <row r="941">
          <cell r="H941" t="str">
            <v>Cornellà de Llobregat</v>
          </cell>
        </row>
        <row r="942">
          <cell r="H942" t="str">
            <v>Cubelles</v>
          </cell>
        </row>
        <row r="943">
          <cell r="H943" t="str">
            <v>Dosrius</v>
          </cell>
        </row>
        <row r="944">
          <cell r="H944" t="str">
            <v>Esparreguera</v>
          </cell>
        </row>
        <row r="945">
          <cell r="H945" t="str">
            <v>Esplugues de Llobregat</v>
          </cell>
        </row>
        <row r="946">
          <cell r="H946" t="str">
            <v>Espunyola, L'</v>
          </cell>
        </row>
        <row r="947">
          <cell r="H947" t="str">
            <v>Estany, L'</v>
          </cell>
        </row>
        <row r="948">
          <cell r="H948" t="str">
            <v>Figaró-Montmany</v>
          </cell>
        </row>
        <row r="949">
          <cell r="H949" t="str">
            <v>Fígols</v>
          </cell>
        </row>
        <row r="950">
          <cell r="H950" t="str">
            <v>Fogars de la Selva</v>
          </cell>
        </row>
        <row r="951">
          <cell r="H951" t="str">
            <v>Fogars de Montclús</v>
          </cell>
        </row>
        <row r="952">
          <cell r="H952" t="str">
            <v>Folgueroles</v>
          </cell>
        </row>
        <row r="953">
          <cell r="H953" t="str">
            <v>Fonollosa</v>
          </cell>
        </row>
        <row r="954">
          <cell r="H954" t="str">
            <v>Font-rubí</v>
          </cell>
        </row>
        <row r="955">
          <cell r="H955" t="str">
            <v>Franqueses del Vallès, Les</v>
          </cell>
        </row>
        <row r="956">
          <cell r="H956" t="str">
            <v>Gaià</v>
          </cell>
        </row>
        <row r="957">
          <cell r="H957" t="str">
            <v>Gallifa</v>
          </cell>
        </row>
        <row r="958">
          <cell r="H958" t="str">
            <v>Garriga, La</v>
          </cell>
        </row>
        <row r="959">
          <cell r="H959" t="str">
            <v>Gavà</v>
          </cell>
        </row>
        <row r="960">
          <cell r="H960" t="str">
            <v>Gelida</v>
          </cell>
        </row>
        <row r="961">
          <cell r="H961" t="str">
            <v>Gironella</v>
          </cell>
        </row>
        <row r="962">
          <cell r="H962" t="str">
            <v>Gisclareny</v>
          </cell>
        </row>
        <row r="963">
          <cell r="H963" t="str">
            <v>Granada, La</v>
          </cell>
        </row>
        <row r="964">
          <cell r="H964" t="str">
            <v>Granera</v>
          </cell>
        </row>
        <row r="965">
          <cell r="H965" t="str">
            <v>Granollers</v>
          </cell>
        </row>
        <row r="966">
          <cell r="H966" t="str">
            <v>Gualba</v>
          </cell>
        </row>
        <row r="967">
          <cell r="H967" t="str">
            <v>Guardiola de Berguedà</v>
          </cell>
        </row>
        <row r="968">
          <cell r="H968" t="str">
            <v>Gurb</v>
          </cell>
        </row>
        <row r="969">
          <cell r="H969" t="str">
            <v>Hospitalet de Llobregat, L'</v>
          </cell>
        </row>
        <row r="970">
          <cell r="H970" t="str">
            <v>Hostalets de Pierola, Els</v>
          </cell>
        </row>
        <row r="971">
          <cell r="H971" t="str">
            <v>Igualada</v>
          </cell>
        </row>
        <row r="972">
          <cell r="H972" t="str">
            <v>Jorba</v>
          </cell>
        </row>
        <row r="973">
          <cell r="H973" t="str">
            <v>Llacuna, La</v>
          </cell>
        </row>
        <row r="974">
          <cell r="H974" t="str">
            <v>Llagosta, La</v>
          </cell>
        </row>
        <row r="975">
          <cell r="H975" t="str">
            <v>Lliçà d'Amunt</v>
          </cell>
        </row>
        <row r="976">
          <cell r="H976" t="str">
            <v>Lliçà de Vall</v>
          </cell>
        </row>
        <row r="977">
          <cell r="H977" t="str">
            <v>Llinars del Vallès</v>
          </cell>
        </row>
        <row r="978">
          <cell r="H978" t="str">
            <v>Lluçà</v>
          </cell>
        </row>
        <row r="979">
          <cell r="H979" t="str">
            <v>Malgrat de Mar</v>
          </cell>
        </row>
        <row r="980">
          <cell r="H980" t="str">
            <v>Malla</v>
          </cell>
        </row>
        <row r="981">
          <cell r="H981" t="str">
            <v>Manlleu</v>
          </cell>
        </row>
        <row r="982">
          <cell r="H982" t="str">
            <v>Manresa</v>
          </cell>
        </row>
        <row r="983">
          <cell r="H983" t="str">
            <v>Marganell</v>
          </cell>
        </row>
        <row r="984">
          <cell r="H984" t="str">
            <v>Martorell</v>
          </cell>
        </row>
        <row r="985">
          <cell r="H985" t="str">
            <v>Martorelles</v>
          </cell>
        </row>
        <row r="986">
          <cell r="H986" t="str">
            <v>Masies de Roda, Les</v>
          </cell>
        </row>
        <row r="987">
          <cell r="H987" t="str">
            <v>Masies de Voltregà, Les</v>
          </cell>
        </row>
        <row r="988">
          <cell r="H988" t="str">
            <v>Masnou, El</v>
          </cell>
        </row>
        <row r="989">
          <cell r="H989" t="str">
            <v>Masquefa</v>
          </cell>
        </row>
        <row r="990">
          <cell r="H990" t="str">
            <v>Matadepera</v>
          </cell>
        </row>
        <row r="991">
          <cell r="H991" t="str">
            <v>Mataró</v>
          </cell>
        </row>
        <row r="992">
          <cell r="H992" t="str">
            <v>Mediona</v>
          </cell>
        </row>
        <row r="993">
          <cell r="H993" t="str">
            <v>Moià</v>
          </cell>
        </row>
        <row r="994">
          <cell r="H994" t="str">
            <v>Molins de Rei</v>
          </cell>
        </row>
        <row r="995">
          <cell r="H995" t="str">
            <v>Mollet del Vallès</v>
          </cell>
        </row>
        <row r="996">
          <cell r="H996" t="str">
            <v>Monistrol de Calders</v>
          </cell>
        </row>
        <row r="997">
          <cell r="H997" t="str">
            <v>Monistrol de Montserrat</v>
          </cell>
        </row>
        <row r="998">
          <cell r="H998" t="str">
            <v>Montcada i Reixac</v>
          </cell>
        </row>
        <row r="999">
          <cell r="H999" t="str">
            <v>Montclar</v>
          </cell>
        </row>
        <row r="1000">
          <cell r="H1000" t="str">
            <v>Montesquiu</v>
          </cell>
        </row>
        <row r="1001">
          <cell r="H1001" t="str">
            <v>Montgat</v>
          </cell>
        </row>
        <row r="1002">
          <cell r="H1002" t="str">
            <v>Montmajor</v>
          </cell>
        </row>
        <row r="1003">
          <cell r="H1003" t="str">
            <v>Montmaneu</v>
          </cell>
        </row>
        <row r="1004">
          <cell r="H1004" t="str">
            <v>Montmeló</v>
          </cell>
        </row>
        <row r="1005">
          <cell r="H1005" t="str">
            <v>Montornès del Vallès</v>
          </cell>
        </row>
        <row r="1006">
          <cell r="H1006" t="str">
            <v>Montseny</v>
          </cell>
        </row>
        <row r="1007">
          <cell r="H1007" t="str">
            <v>Muntanyola</v>
          </cell>
        </row>
        <row r="1008">
          <cell r="H1008" t="str">
            <v>Mura</v>
          </cell>
        </row>
        <row r="1009">
          <cell r="H1009" t="str">
            <v>Navarcles</v>
          </cell>
        </row>
        <row r="1010">
          <cell r="H1010" t="str">
            <v>Navàs</v>
          </cell>
        </row>
        <row r="1011">
          <cell r="H1011" t="str">
            <v>Nou de Berguedà, La</v>
          </cell>
        </row>
        <row r="1012">
          <cell r="H1012" t="str">
            <v>Òdena</v>
          </cell>
        </row>
        <row r="1013">
          <cell r="H1013" t="str">
            <v>Olèrdola</v>
          </cell>
        </row>
        <row r="1014">
          <cell r="H1014" t="str">
            <v>Olesa de Bonesvalls</v>
          </cell>
        </row>
        <row r="1015">
          <cell r="H1015" t="str">
            <v>Olesa de Montserrat</v>
          </cell>
        </row>
        <row r="1016">
          <cell r="H1016" t="str">
            <v>Olivella</v>
          </cell>
        </row>
        <row r="1017">
          <cell r="H1017" t="str">
            <v>Olost</v>
          </cell>
        </row>
        <row r="1018">
          <cell r="H1018" t="str">
            <v>Olvan</v>
          </cell>
        </row>
        <row r="1019">
          <cell r="H1019" t="str">
            <v>Orís</v>
          </cell>
        </row>
        <row r="1020">
          <cell r="H1020" t="str">
            <v>Oristà</v>
          </cell>
        </row>
        <row r="1021">
          <cell r="H1021" t="str">
            <v>Orpí</v>
          </cell>
        </row>
        <row r="1022">
          <cell r="H1022" t="str">
            <v>Òrrius</v>
          </cell>
        </row>
        <row r="1023">
          <cell r="H1023" t="str">
            <v>Pacs del Penedès</v>
          </cell>
        </row>
        <row r="1024">
          <cell r="H1024" t="str">
            <v>Palafolls</v>
          </cell>
        </row>
        <row r="1025">
          <cell r="H1025" t="str">
            <v>Palau-solità i Plegamans</v>
          </cell>
        </row>
        <row r="1026">
          <cell r="H1026" t="str">
            <v>Pallejà</v>
          </cell>
        </row>
        <row r="1027">
          <cell r="H1027" t="str">
            <v>Palma de Cervelló, La</v>
          </cell>
        </row>
        <row r="1028">
          <cell r="H1028" t="str">
            <v>Papiol, El</v>
          </cell>
        </row>
        <row r="1029">
          <cell r="H1029" t="str">
            <v>Parets del Vallès</v>
          </cell>
        </row>
        <row r="1030">
          <cell r="H1030" t="str">
            <v>Perafita</v>
          </cell>
        </row>
        <row r="1031">
          <cell r="H1031" t="str">
            <v>Piera</v>
          </cell>
        </row>
        <row r="1032">
          <cell r="H1032" t="str">
            <v>Pineda de Mar</v>
          </cell>
        </row>
        <row r="1033">
          <cell r="H1033" t="str">
            <v>Pla del Penedès, El</v>
          </cell>
        </row>
        <row r="1034">
          <cell r="H1034" t="str">
            <v>Pobla de Claramunt, La</v>
          </cell>
        </row>
        <row r="1035">
          <cell r="H1035" t="str">
            <v>Pobla de Lillet, La</v>
          </cell>
        </row>
        <row r="1036">
          <cell r="H1036" t="str">
            <v>Polinyà</v>
          </cell>
        </row>
        <row r="1037">
          <cell r="H1037" t="str">
            <v>Pont de Vilomara i Rocafort, El</v>
          </cell>
        </row>
        <row r="1038">
          <cell r="H1038" t="str">
            <v>Pontons</v>
          </cell>
        </row>
        <row r="1039">
          <cell r="H1039" t="str">
            <v>Prat de Llobregat, El</v>
          </cell>
        </row>
        <row r="1040">
          <cell r="H1040" t="str">
            <v>Prats de Lluçanès</v>
          </cell>
        </row>
        <row r="1041">
          <cell r="H1041" t="str">
            <v>Prats de Rei, Els</v>
          </cell>
        </row>
        <row r="1042">
          <cell r="H1042" t="str">
            <v>Premià de Dalt</v>
          </cell>
        </row>
        <row r="1043">
          <cell r="H1043" t="str">
            <v>Premià de Mar</v>
          </cell>
        </row>
        <row r="1044">
          <cell r="H1044" t="str">
            <v>Puigdàlber</v>
          </cell>
        </row>
        <row r="1045">
          <cell r="H1045" t="str">
            <v>Puig-reig</v>
          </cell>
        </row>
        <row r="1046">
          <cell r="H1046" t="str">
            <v>Pujalt</v>
          </cell>
        </row>
        <row r="1047">
          <cell r="H1047" t="str">
            <v>Quar, La</v>
          </cell>
        </row>
        <row r="1048">
          <cell r="H1048" t="str">
            <v>Rajadell</v>
          </cell>
        </row>
        <row r="1049">
          <cell r="H1049" t="str">
            <v>Rellinars</v>
          </cell>
        </row>
        <row r="1050">
          <cell r="H1050" t="str">
            <v>Ripollet</v>
          </cell>
        </row>
        <row r="1051">
          <cell r="H1051" t="str">
            <v>Roca del Vallès, La</v>
          </cell>
        </row>
        <row r="1052">
          <cell r="H1052" t="str">
            <v>Roda de Ter</v>
          </cell>
        </row>
        <row r="1053">
          <cell r="H1053" t="str">
            <v>Rubí</v>
          </cell>
        </row>
        <row r="1054">
          <cell r="H1054" t="str">
            <v>Rubió</v>
          </cell>
        </row>
        <row r="1055">
          <cell r="H1055" t="str">
            <v>Rupit i Pruit</v>
          </cell>
        </row>
        <row r="1056">
          <cell r="H1056" t="str">
            <v>Sabadell</v>
          </cell>
        </row>
        <row r="1057">
          <cell r="H1057" t="str">
            <v>Sagàs</v>
          </cell>
        </row>
        <row r="1058">
          <cell r="H1058" t="str">
            <v>Saldes</v>
          </cell>
        </row>
        <row r="1059">
          <cell r="H1059" t="str">
            <v>Sallent</v>
          </cell>
        </row>
        <row r="1060">
          <cell r="H1060" t="str">
            <v>Sant Adrià de Besòs</v>
          </cell>
        </row>
        <row r="1061">
          <cell r="H1061" t="str">
            <v>Sant Agustí de Lluçanès</v>
          </cell>
        </row>
        <row r="1062">
          <cell r="H1062" t="str">
            <v>Sant Andreu de la Barca</v>
          </cell>
        </row>
        <row r="1063">
          <cell r="H1063" t="str">
            <v>Sant Andreu de Llavaneres</v>
          </cell>
        </row>
        <row r="1064">
          <cell r="H1064" t="str">
            <v>Sant Antoni de Vilamajor</v>
          </cell>
        </row>
        <row r="1065">
          <cell r="H1065" t="str">
            <v>Sant Bartomeu del Grau</v>
          </cell>
        </row>
        <row r="1066">
          <cell r="H1066" t="str">
            <v>Sant Boi de Llobregat</v>
          </cell>
        </row>
        <row r="1067">
          <cell r="H1067" t="str">
            <v>Sant Boi de Lluçanès</v>
          </cell>
        </row>
        <row r="1068">
          <cell r="H1068" t="str">
            <v>Sant Cebrià de Vallalta</v>
          </cell>
        </row>
        <row r="1069">
          <cell r="H1069" t="str">
            <v>Sant Celoni</v>
          </cell>
        </row>
        <row r="1070">
          <cell r="H1070" t="str">
            <v>Sant Climent de Llobregat</v>
          </cell>
        </row>
        <row r="1071">
          <cell r="H1071" t="str">
            <v>Sant Cugat del Vallès</v>
          </cell>
        </row>
        <row r="1072">
          <cell r="H1072" t="str">
            <v>Sant Cugat Sesgarrigues</v>
          </cell>
        </row>
        <row r="1073">
          <cell r="H1073" t="str">
            <v>Sant Esteve de Palautordera</v>
          </cell>
        </row>
        <row r="1074">
          <cell r="H1074" t="str">
            <v>Sant Esteve Sesrovires</v>
          </cell>
        </row>
        <row r="1075">
          <cell r="H1075" t="str">
            <v>Sant Feliu de Codines</v>
          </cell>
        </row>
        <row r="1076">
          <cell r="H1076" t="str">
            <v>Sant Feliu de Llobregat</v>
          </cell>
        </row>
        <row r="1077">
          <cell r="H1077" t="str">
            <v>Sant Feliu Sasserra</v>
          </cell>
        </row>
        <row r="1078">
          <cell r="H1078" t="str">
            <v>Sant Fost de Campsentelles</v>
          </cell>
        </row>
        <row r="1079">
          <cell r="H1079" t="str">
            <v>Sant Fruitós de Bages</v>
          </cell>
        </row>
        <row r="1080">
          <cell r="H1080" t="str">
            <v>Sant Hipòlit de Voltregà</v>
          </cell>
        </row>
        <row r="1081">
          <cell r="H1081" t="str">
            <v>Sant Iscle de Vallalta</v>
          </cell>
        </row>
        <row r="1082">
          <cell r="H1082" t="str">
            <v>Sant Jaume de Frontanyà</v>
          </cell>
        </row>
        <row r="1083">
          <cell r="H1083" t="str">
            <v>Sant Joan de Vilatorrada</v>
          </cell>
        </row>
        <row r="1084">
          <cell r="H1084" t="str">
            <v>Sant Joan Despí</v>
          </cell>
        </row>
        <row r="1085">
          <cell r="H1085" t="str">
            <v>Sant Julià de Cerdanyola</v>
          </cell>
        </row>
        <row r="1086">
          <cell r="H1086" t="str">
            <v>Sant Julià de Vilatorta</v>
          </cell>
        </row>
        <row r="1087">
          <cell r="H1087" t="str">
            <v>Sant Just Desvern</v>
          </cell>
        </row>
        <row r="1088">
          <cell r="H1088" t="str">
            <v>Sant Llorenç d'Hortons</v>
          </cell>
        </row>
        <row r="1089">
          <cell r="H1089" t="str">
            <v>Sant Llorenç Savall</v>
          </cell>
        </row>
        <row r="1090">
          <cell r="H1090" t="str">
            <v>Sant Martí d'Albars</v>
          </cell>
        </row>
        <row r="1091">
          <cell r="H1091" t="str">
            <v>Sant Martí de Centelles</v>
          </cell>
        </row>
        <row r="1092">
          <cell r="H1092" t="str">
            <v>Sant Martí de Tous</v>
          </cell>
        </row>
        <row r="1093">
          <cell r="H1093" t="str">
            <v>Sant Martí Sarroca</v>
          </cell>
        </row>
        <row r="1094">
          <cell r="H1094" t="str">
            <v>Sant Martí Sesgueioles</v>
          </cell>
        </row>
        <row r="1095">
          <cell r="H1095" t="str">
            <v>Sant Mateu de Bages</v>
          </cell>
        </row>
        <row r="1096">
          <cell r="H1096" t="str">
            <v>Sant Pere de Ribes</v>
          </cell>
        </row>
        <row r="1097">
          <cell r="H1097" t="str">
            <v>Sant Pere de Riudebitlles</v>
          </cell>
        </row>
        <row r="1098">
          <cell r="H1098" t="str">
            <v>Sant Pere de Torelló</v>
          </cell>
        </row>
        <row r="1099">
          <cell r="H1099" t="str">
            <v>Sant Pere de Vilamajor</v>
          </cell>
        </row>
        <row r="1100">
          <cell r="H1100" t="str">
            <v>Sant Pere Sallavinera</v>
          </cell>
        </row>
        <row r="1101">
          <cell r="H1101" t="str">
            <v>Sant Pol de Mar</v>
          </cell>
        </row>
        <row r="1102">
          <cell r="H1102" t="str">
            <v>Sant Quintí de Mediona</v>
          </cell>
        </row>
        <row r="1103">
          <cell r="H1103" t="str">
            <v>Sant Quirze de Besora</v>
          </cell>
        </row>
        <row r="1104">
          <cell r="H1104" t="str">
            <v>Sant Quirze del Vallès</v>
          </cell>
        </row>
        <row r="1105">
          <cell r="H1105" t="str">
            <v>Sant Quirze Safaja</v>
          </cell>
        </row>
        <row r="1106">
          <cell r="H1106" t="str">
            <v>Sant Sadurní d'Anoia</v>
          </cell>
        </row>
        <row r="1107">
          <cell r="H1107" t="str">
            <v>Sant Sadurní d'Osormort</v>
          </cell>
        </row>
        <row r="1108">
          <cell r="H1108" t="str">
            <v>Sant Salvador de Guardiola</v>
          </cell>
        </row>
        <row r="1109">
          <cell r="H1109" t="str">
            <v>Sant Vicenç de Castellet</v>
          </cell>
        </row>
        <row r="1110">
          <cell r="H1110" t="str">
            <v>Sant Vicenç de Montalt</v>
          </cell>
        </row>
        <row r="1111">
          <cell r="H1111" t="str">
            <v>Sant Vicenç de Torelló</v>
          </cell>
        </row>
        <row r="1112">
          <cell r="H1112" t="str">
            <v>Sant Vicenç dels Horts</v>
          </cell>
        </row>
        <row r="1113">
          <cell r="H1113" t="str">
            <v>Santa Cecília de Voltregà</v>
          </cell>
        </row>
        <row r="1114">
          <cell r="H1114" t="str">
            <v>Santa Coloma de Cervelló</v>
          </cell>
        </row>
        <row r="1115">
          <cell r="H1115" t="str">
            <v>Santa Coloma de Gramenet</v>
          </cell>
        </row>
        <row r="1116">
          <cell r="H1116" t="str">
            <v>Santa Eugènia de Berga</v>
          </cell>
        </row>
        <row r="1117">
          <cell r="H1117" t="str">
            <v>Santa Eulàlia de Riuprimer</v>
          </cell>
        </row>
        <row r="1118">
          <cell r="H1118" t="str">
            <v>Santa Eulàlia de Ronçana</v>
          </cell>
        </row>
        <row r="1119">
          <cell r="H1119" t="str">
            <v>Santa Fe del Penedès</v>
          </cell>
        </row>
        <row r="1120">
          <cell r="H1120" t="str">
            <v>Santa Margarida de Montbui</v>
          </cell>
        </row>
        <row r="1121">
          <cell r="H1121" t="str">
            <v>Santa Margarida i els Monjos</v>
          </cell>
        </row>
        <row r="1122">
          <cell r="H1122" t="str">
            <v>Santa Maria de Besora</v>
          </cell>
        </row>
        <row r="1123">
          <cell r="H1123" t="str">
            <v>Santa Maria de Corcó</v>
          </cell>
        </row>
        <row r="1124">
          <cell r="H1124" t="str">
            <v>Santa Maria de Martorelles</v>
          </cell>
        </row>
        <row r="1125">
          <cell r="H1125" t="str">
            <v>Santa Maria de Merlès</v>
          </cell>
        </row>
        <row r="1126">
          <cell r="H1126" t="str">
            <v>Santa Maria de Miralles</v>
          </cell>
        </row>
        <row r="1127">
          <cell r="H1127" t="str">
            <v>Santa Maria de Palautordera</v>
          </cell>
        </row>
        <row r="1128">
          <cell r="H1128" t="str">
            <v>Santa Maria d'Oló</v>
          </cell>
        </row>
        <row r="1129">
          <cell r="H1129" t="str">
            <v>Santa Perpètua de Mogoda</v>
          </cell>
        </row>
        <row r="1130">
          <cell r="H1130" t="str">
            <v>Santa Susanna</v>
          </cell>
        </row>
        <row r="1131">
          <cell r="H1131" t="str">
            <v>Santpedor</v>
          </cell>
        </row>
        <row r="1132">
          <cell r="H1132" t="str">
            <v>Sentmenat</v>
          </cell>
        </row>
        <row r="1133">
          <cell r="H1133" t="str">
            <v>Seva</v>
          </cell>
        </row>
        <row r="1134">
          <cell r="H1134" t="str">
            <v>Sitges</v>
          </cell>
        </row>
        <row r="1135">
          <cell r="H1135" t="str">
            <v>Sobremunt</v>
          </cell>
        </row>
        <row r="1136">
          <cell r="H1136" t="str">
            <v>Sora</v>
          </cell>
        </row>
        <row r="1137">
          <cell r="H1137" t="str">
            <v>Subirats</v>
          </cell>
        </row>
        <row r="1138">
          <cell r="H1138" t="str">
            <v>Súria</v>
          </cell>
        </row>
        <row r="1139">
          <cell r="H1139" t="str">
            <v>Tagamanent</v>
          </cell>
        </row>
        <row r="1140">
          <cell r="H1140" t="str">
            <v>Talamanca</v>
          </cell>
        </row>
        <row r="1141">
          <cell r="H1141" t="str">
            <v>Taradell</v>
          </cell>
        </row>
        <row r="1142">
          <cell r="H1142" t="str">
            <v>Tavèrnoles</v>
          </cell>
        </row>
        <row r="1143">
          <cell r="H1143" t="str">
            <v>Tavertet</v>
          </cell>
        </row>
        <row r="1144">
          <cell r="H1144" t="str">
            <v>Teià</v>
          </cell>
        </row>
        <row r="1145">
          <cell r="H1145" t="str">
            <v>Terrassa</v>
          </cell>
        </row>
        <row r="1146">
          <cell r="H1146" t="str">
            <v>Tiana</v>
          </cell>
        </row>
        <row r="1147">
          <cell r="H1147" t="str">
            <v>Tona</v>
          </cell>
        </row>
        <row r="1148">
          <cell r="H1148" t="str">
            <v>Tordera</v>
          </cell>
        </row>
        <row r="1149">
          <cell r="H1149" t="str">
            <v>Torelló</v>
          </cell>
        </row>
        <row r="1150">
          <cell r="H1150" t="str">
            <v>Torre de Claramunt, La</v>
          </cell>
        </row>
        <row r="1151">
          <cell r="H1151" t="str">
            <v>Torrelavit</v>
          </cell>
        </row>
        <row r="1152">
          <cell r="H1152" t="str">
            <v>Torrelles de Foix</v>
          </cell>
        </row>
        <row r="1153">
          <cell r="H1153" t="str">
            <v>Torrelles de Llobregat</v>
          </cell>
        </row>
        <row r="1154">
          <cell r="H1154" t="str">
            <v>Ullastrell</v>
          </cell>
        </row>
        <row r="1155">
          <cell r="H1155" t="str">
            <v>Vacarisses</v>
          </cell>
        </row>
        <row r="1156">
          <cell r="H1156" t="str">
            <v>Vallbona d'Anoia</v>
          </cell>
        </row>
        <row r="1157">
          <cell r="H1157" t="str">
            <v>Vallcebre</v>
          </cell>
        </row>
        <row r="1158">
          <cell r="H1158" t="str">
            <v>Vallgorguina</v>
          </cell>
        </row>
        <row r="1159">
          <cell r="H1159" t="str">
            <v>Vallirana</v>
          </cell>
        </row>
        <row r="1160">
          <cell r="H1160" t="str">
            <v>Vallromanes</v>
          </cell>
        </row>
        <row r="1161">
          <cell r="H1161" t="str">
            <v>Veciana</v>
          </cell>
        </row>
        <row r="1162">
          <cell r="H1162" t="str">
            <v>Vic</v>
          </cell>
        </row>
        <row r="1163">
          <cell r="H1163" t="str">
            <v>Vilada</v>
          </cell>
        </row>
        <row r="1164">
          <cell r="H1164" t="str">
            <v>Viladecans</v>
          </cell>
        </row>
        <row r="1165">
          <cell r="H1165" t="str">
            <v>Viladecavalls</v>
          </cell>
        </row>
        <row r="1166">
          <cell r="H1166" t="str">
            <v>Vilafranca del Penedès</v>
          </cell>
        </row>
        <row r="1167">
          <cell r="H1167" t="str">
            <v>Vilalba Sasserra</v>
          </cell>
        </row>
        <row r="1168">
          <cell r="H1168" t="str">
            <v>Vilanova de Sau</v>
          </cell>
        </row>
        <row r="1169">
          <cell r="H1169" t="str">
            <v>Vilanova del Camí</v>
          </cell>
        </row>
        <row r="1170">
          <cell r="H1170" t="str">
            <v>Vilanova del Vallès</v>
          </cell>
        </row>
        <row r="1171">
          <cell r="H1171" t="str">
            <v>Vilanova i la Geltrú</v>
          </cell>
        </row>
        <row r="1172">
          <cell r="H1172" t="str">
            <v>Vilassar de Dalt</v>
          </cell>
        </row>
        <row r="1173">
          <cell r="H1173" t="str">
            <v>Vilassar de Mar</v>
          </cell>
        </row>
        <row r="1174">
          <cell r="H1174" t="str">
            <v>Vilobí del Penedès</v>
          </cell>
        </row>
        <row r="1175">
          <cell r="H1175" t="str">
            <v>Viver i Serrateix</v>
          </cell>
        </row>
        <row r="1176">
          <cell r="H1176" t="str">
            <v>Abajas</v>
          </cell>
        </row>
        <row r="1177">
          <cell r="H1177" t="str">
            <v>Adrada de Haza</v>
          </cell>
        </row>
        <row r="1178">
          <cell r="H1178" t="str">
            <v>Aguas Cándidas</v>
          </cell>
        </row>
        <row r="1179">
          <cell r="H1179" t="str">
            <v>Aguilar de Bureba</v>
          </cell>
        </row>
        <row r="1180">
          <cell r="H1180" t="str">
            <v>Albillos</v>
          </cell>
        </row>
        <row r="1181">
          <cell r="H1181" t="str">
            <v>Alcocero de Mola</v>
          </cell>
        </row>
        <row r="1182">
          <cell r="H1182" t="str">
            <v>Alfoz de Bricia</v>
          </cell>
        </row>
        <row r="1183">
          <cell r="H1183" t="str">
            <v>Alfoz de Quintanadueñas</v>
          </cell>
        </row>
        <row r="1184">
          <cell r="H1184" t="str">
            <v>Alfoz de Santa Gadea</v>
          </cell>
        </row>
        <row r="1185">
          <cell r="H1185" t="str">
            <v>Altable</v>
          </cell>
        </row>
        <row r="1186">
          <cell r="H1186" t="str">
            <v>Altos, Los</v>
          </cell>
        </row>
        <row r="1187">
          <cell r="H1187" t="str">
            <v>Ameyugo</v>
          </cell>
        </row>
        <row r="1188">
          <cell r="H1188" t="str">
            <v>Anguix</v>
          </cell>
        </row>
        <row r="1189">
          <cell r="H1189" t="str">
            <v>Aranda de Duero</v>
          </cell>
        </row>
        <row r="1190">
          <cell r="H1190" t="str">
            <v>Arandilla</v>
          </cell>
        </row>
        <row r="1191">
          <cell r="H1191" t="str">
            <v>Arauzo de Miel</v>
          </cell>
        </row>
        <row r="1192">
          <cell r="H1192" t="str">
            <v>Arauzo de Salce</v>
          </cell>
        </row>
        <row r="1193">
          <cell r="H1193" t="str">
            <v>Arauzo de Torre</v>
          </cell>
        </row>
        <row r="1194">
          <cell r="H1194" t="str">
            <v>Arcos</v>
          </cell>
        </row>
        <row r="1195">
          <cell r="H1195" t="str">
            <v>Arenillas de Riopisuerga</v>
          </cell>
        </row>
        <row r="1196">
          <cell r="H1196" t="str">
            <v>Arija</v>
          </cell>
        </row>
        <row r="1197">
          <cell r="H1197" t="str">
            <v>Arlanzón</v>
          </cell>
        </row>
        <row r="1198">
          <cell r="H1198" t="str">
            <v>Arraya de Oca</v>
          </cell>
        </row>
        <row r="1199">
          <cell r="H1199" t="str">
            <v>Atapuerca</v>
          </cell>
        </row>
        <row r="1200">
          <cell r="H1200" t="str">
            <v>Ausines, Los</v>
          </cell>
        </row>
        <row r="1201">
          <cell r="H1201" t="str">
            <v>Avellanosa de Muñó</v>
          </cell>
        </row>
        <row r="1202">
          <cell r="H1202" t="str">
            <v>Bahabón de Esgueva</v>
          </cell>
        </row>
        <row r="1203">
          <cell r="H1203" t="str">
            <v>Balbases, Los</v>
          </cell>
        </row>
        <row r="1204">
          <cell r="H1204" t="str">
            <v>Baños de Valdearados</v>
          </cell>
        </row>
        <row r="1205">
          <cell r="H1205" t="str">
            <v>Bañuelos de Bureba</v>
          </cell>
        </row>
        <row r="1206">
          <cell r="H1206" t="str">
            <v>Barbadillo de Herreros</v>
          </cell>
        </row>
        <row r="1207">
          <cell r="H1207" t="str">
            <v>Barbadillo del Mercado</v>
          </cell>
        </row>
        <row r="1208">
          <cell r="H1208" t="str">
            <v>Barbadillo del Pez</v>
          </cell>
        </row>
        <row r="1209">
          <cell r="H1209" t="str">
            <v>Barrio de Muñó</v>
          </cell>
        </row>
        <row r="1210">
          <cell r="H1210" t="str">
            <v>Barrios de Bureba, Los</v>
          </cell>
        </row>
        <row r="1211">
          <cell r="H1211" t="str">
            <v>Barrios de Colina</v>
          </cell>
        </row>
        <row r="1212">
          <cell r="H1212" t="str">
            <v>Basconcillos del Tozo</v>
          </cell>
        </row>
        <row r="1213">
          <cell r="H1213" t="str">
            <v>Bascuñana</v>
          </cell>
        </row>
        <row r="1214">
          <cell r="H1214" t="str">
            <v>Belbimbre</v>
          </cell>
        </row>
        <row r="1215">
          <cell r="H1215" t="str">
            <v>Belorado</v>
          </cell>
        </row>
        <row r="1216">
          <cell r="H1216" t="str">
            <v>Berberana</v>
          </cell>
        </row>
        <row r="1217">
          <cell r="H1217" t="str">
            <v>Berlangas de Roa</v>
          </cell>
        </row>
        <row r="1218">
          <cell r="H1218" t="str">
            <v>Berzosa de Bureba</v>
          </cell>
        </row>
        <row r="1219">
          <cell r="H1219" t="str">
            <v>Bozoó</v>
          </cell>
        </row>
        <row r="1220">
          <cell r="H1220" t="str">
            <v>Brazacorta</v>
          </cell>
        </row>
        <row r="1221">
          <cell r="H1221" t="str">
            <v>Briviesca</v>
          </cell>
        </row>
        <row r="1222">
          <cell r="H1222" t="str">
            <v>Bugedo</v>
          </cell>
        </row>
        <row r="1223">
          <cell r="H1223" t="str">
            <v>Buniel</v>
          </cell>
        </row>
        <row r="1224">
          <cell r="H1224" t="str">
            <v>Burgos</v>
          </cell>
        </row>
        <row r="1225">
          <cell r="H1225" t="str">
            <v>Busto de Bureba</v>
          </cell>
        </row>
        <row r="1226">
          <cell r="H1226" t="str">
            <v>Cabañes de Esgueva</v>
          </cell>
        </row>
        <row r="1227">
          <cell r="H1227" t="str">
            <v>Cabezón de la Sierra</v>
          </cell>
        </row>
        <row r="1228">
          <cell r="H1228" t="str">
            <v>Caleruega</v>
          </cell>
        </row>
        <row r="1229">
          <cell r="H1229" t="str">
            <v>Campillo de Aranda</v>
          </cell>
        </row>
        <row r="1230">
          <cell r="H1230" t="str">
            <v>Campolara</v>
          </cell>
        </row>
        <row r="1231">
          <cell r="H1231" t="str">
            <v>Canicosa de la Sierra</v>
          </cell>
        </row>
        <row r="1232">
          <cell r="H1232" t="str">
            <v>Cantabrana</v>
          </cell>
        </row>
        <row r="1233">
          <cell r="H1233" t="str">
            <v>Carazo</v>
          </cell>
        </row>
        <row r="1234">
          <cell r="H1234" t="str">
            <v>Carcedo de Bureba</v>
          </cell>
        </row>
        <row r="1235">
          <cell r="H1235" t="str">
            <v>Carcedo de Burgos</v>
          </cell>
        </row>
        <row r="1236">
          <cell r="H1236" t="str">
            <v>Cardeñadijo</v>
          </cell>
        </row>
        <row r="1237">
          <cell r="H1237" t="str">
            <v>Cardeñajimeno</v>
          </cell>
        </row>
        <row r="1238">
          <cell r="H1238" t="str">
            <v>Cardeñuela Riopico</v>
          </cell>
        </row>
        <row r="1239">
          <cell r="H1239" t="str">
            <v>Carrias</v>
          </cell>
        </row>
        <row r="1240">
          <cell r="H1240" t="str">
            <v>Cascajares de Bureba</v>
          </cell>
        </row>
        <row r="1241">
          <cell r="H1241" t="str">
            <v>Cascajares de la Sierra</v>
          </cell>
        </row>
        <row r="1242">
          <cell r="H1242" t="str">
            <v>Castellanos de Castro</v>
          </cell>
        </row>
        <row r="1243">
          <cell r="H1243" t="str">
            <v>Castil de Peones</v>
          </cell>
        </row>
        <row r="1244">
          <cell r="H1244" t="str">
            <v>Castildelgado</v>
          </cell>
        </row>
        <row r="1245">
          <cell r="H1245" t="str">
            <v>Castrillo de la Reina</v>
          </cell>
        </row>
        <row r="1246">
          <cell r="H1246" t="str">
            <v>Castrillo de la Vega</v>
          </cell>
        </row>
        <row r="1247">
          <cell r="H1247" t="str">
            <v>Castrillo de Riopisuerga</v>
          </cell>
        </row>
        <row r="1248">
          <cell r="H1248" t="str">
            <v>Castrillo del Val</v>
          </cell>
        </row>
        <row r="1249">
          <cell r="H1249" t="str">
            <v>Castrillo Matajudíos</v>
          </cell>
        </row>
        <row r="1250">
          <cell r="H1250" t="str">
            <v>Castrojeriz</v>
          </cell>
        </row>
        <row r="1251">
          <cell r="H1251" t="str">
            <v>Cavia</v>
          </cell>
        </row>
        <row r="1252">
          <cell r="H1252" t="str">
            <v>Cayuela</v>
          </cell>
        </row>
        <row r="1253">
          <cell r="H1253" t="str">
            <v>Cebrecos</v>
          </cell>
        </row>
        <row r="1254">
          <cell r="H1254" t="str">
            <v>Celada del Camino</v>
          </cell>
        </row>
        <row r="1255">
          <cell r="H1255" t="str">
            <v>Cerezo de Río Tirón</v>
          </cell>
        </row>
        <row r="1256">
          <cell r="H1256" t="str">
            <v>Cerratón de Juarros</v>
          </cell>
        </row>
        <row r="1257">
          <cell r="H1257" t="str">
            <v>Ciadoncha</v>
          </cell>
        </row>
        <row r="1258">
          <cell r="H1258" t="str">
            <v>Cillaperlata</v>
          </cell>
        </row>
        <row r="1259">
          <cell r="H1259" t="str">
            <v>Cilleruelo de Abajo</v>
          </cell>
        </row>
        <row r="1260">
          <cell r="H1260" t="str">
            <v>Cilleruelo de Arriba</v>
          </cell>
        </row>
        <row r="1261">
          <cell r="H1261" t="str">
            <v>Ciruelos de Cervera</v>
          </cell>
        </row>
        <row r="1262">
          <cell r="H1262" t="str">
            <v>Cogollos</v>
          </cell>
        </row>
        <row r="1263">
          <cell r="H1263" t="str">
            <v>Condado de Treviño</v>
          </cell>
        </row>
        <row r="1264">
          <cell r="H1264" t="str">
            <v>Contreras</v>
          </cell>
        </row>
        <row r="1265">
          <cell r="H1265" t="str">
            <v>Coruña del Conde</v>
          </cell>
        </row>
        <row r="1266">
          <cell r="H1266" t="str">
            <v>Covarrubias</v>
          </cell>
        </row>
        <row r="1267">
          <cell r="H1267" t="str">
            <v>Cubillo del Campo</v>
          </cell>
        </row>
        <row r="1268">
          <cell r="H1268" t="str">
            <v>Cubo de Bureba</v>
          </cell>
        </row>
        <row r="1269">
          <cell r="H1269" t="str">
            <v>Cueva de Roa, La</v>
          </cell>
        </row>
        <row r="1270">
          <cell r="H1270" t="str">
            <v>Cuevas de San Clemente</v>
          </cell>
        </row>
        <row r="1271">
          <cell r="H1271" t="str">
            <v>Encío</v>
          </cell>
        </row>
        <row r="1272">
          <cell r="H1272" t="str">
            <v>Espinosa de Cervera</v>
          </cell>
        </row>
        <row r="1273">
          <cell r="H1273" t="str">
            <v>Espinosa de los Monteros</v>
          </cell>
        </row>
        <row r="1274">
          <cell r="H1274" t="str">
            <v>Espinosa del Camino</v>
          </cell>
        </row>
        <row r="1275">
          <cell r="H1275" t="str">
            <v>Estépar</v>
          </cell>
        </row>
        <row r="1276">
          <cell r="H1276" t="str">
            <v>Fontioso</v>
          </cell>
        </row>
        <row r="1277">
          <cell r="H1277" t="str">
            <v>Frandovínez</v>
          </cell>
        </row>
        <row r="1278">
          <cell r="H1278" t="str">
            <v>Fresneda de la Sierra Tirón</v>
          </cell>
        </row>
        <row r="1279">
          <cell r="H1279" t="str">
            <v>Fresneña</v>
          </cell>
        </row>
        <row r="1280">
          <cell r="H1280" t="str">
            <v>Fresnillo de las Dueñas</v>
          </cell>
        </row>
        <row r="1281">
          <cell r="H1281" t="str">
            <v>Fresno de Río Tirón</v>
          </cell>
        </row>
        <row r="1282">
          <cell r="H1282" t="str">
            <v>Fresno de Rodilla</v>
          </cell>
        </row>
        <row r="1283">
          <cell r="H1283" t="str">
            <v>Frías</v>
          </cell>
        </row>
        <row r="1284">
          <cell r="H1284" t="str">
            <v>Fuentebureba</v>
          </cell>
        </row>
        <row r="1285">
          <cell r="H1285" t="str">
            <v>Fuentecén</v>
          </cell>
        </row>
        <row r="1286">
          <cell r="H1286" t="str">
            <v>Fuentelcésped</v>
          </cell>
        </row>
        <row r="1287">
          <cell r="H1287" t="str">
            <v>Fuentelisendo</v>
          </cell>
        </row>
        <row r="1288">
          <cell r="H1288" t="str">
            <v>Fuentemolinos</v>
          </cell>
        </row>
        <row r="1289">
          <cell r="H1289" t="str">
            <v>Fuentenebro</v>
          </cell>
        </row>
        <row r="1290">
          <cell r="H1290" t="str">
            <v>Fuentespina</v>
          </cell>
        </row>
        <row r="1291">
          <cell r="H1291" t="str">
            <v>Galbarros</v>
          </cell>
        </row>
        <row r="1292">
          <cell r="H1292" t="str">
            <v>Gallega, La</v>
          </cell>
        </row>
        <row r="1293">
          <cell r="H1293" t="str">
            <v>Grijalba</v>
          </cell>
        </row>
        <row r="1294">
          <cell r="H1294" t="str">
            <v>Grisaleña</v>
          </cell>
        </row>
        <row r="1295">
          <cell r="H1295" t="str">
            <v>Gumiel de Izán</v>
          </cell>
        </row>
        <row r="1296">
          <cell r="H1296" t="str">
            <v>Gumiel de Mercado</v>
          </cell>
        </row>
        <row r="1297">
          <cell r="H1297" t="str">
            <v>Hacinas</v>
          </cell>
        </row>
        <row r="1298">
          <cell r="H1298" t="str">
            <v>Haza</v>
          </cell>
        </row>
        <row r="1299">
          <cell r="H1299" t="str">
            <v>Hontanas</v>
          </cell>
        </row>
        <row r="1300">
          <cell r="H1300" t="str">
            <v>Hontangas</v>
          </cell>
        </row>
        <row r="1301">
          <cell r="H1301" t="str">
            <v>Hontoria de la Cantera</v>
          </cell>
        </row>
        <row r="1302">
          <cell r="H1302" t="str">
            <v>Hontoria de Valdearados</v>
          </cell>
        </row>
        <row r="1303">
          <cell r="H1303" t="str">
            <v>Hontoria del Pinar</v>
          </cell>
        </row>
        <row r="1304">
          <cell r="H1304" t="str">
            <v>Hormazas, Las</v>
          </cell>
        </row>
        <row r="1305">
          <cell r="H1305" t="str">
            <v>Hornillos del Camino</v>
          </cell>
        </row>
        <row r="1306">
          <cell r="H1306" t="str">
            <v>Horra, La</v>
          </cell>
        </row>
        <row r="1307">
          <cell r="H1307" t="str">
            <v>Hortigüela</v>
          </cell>
        </row>
        <row r="1308">
          <cell r="H1308" t="str">
            <v>Hoyales de Roa</v>
          </cell>
        </row>
        <row r="1309">
          <cell r="H1309" t="str">
            <v>Huérmeces</v>
          </cell>
        </row>
        <row r="1310">
          <cell r="H1310" t="str">
            <v>Huerta de Arriba</v>
          </cell>
        </row>
        <row r="1311">
          <cell r="H1311" t="str">
            <v>Huerta de Rey</v>
          </cell>
        </row>
        <row r="1312">
          <cell r="H1312" t="str">
            <v>Humada</v>
          </cell>
        </row>
        <row r="1313">
          <cell r="H1313" t="str">
            <v>Hurones</v>
          </cell>
        </row>
        <row r="1314">
          <cell r="H1314" t="str">
            <v>Ibeas de Juarros</v>
          </cell>
        </row>
        <row r="1315">
          <cell r="H1315" t="str">
            <v>Ibrillos</v>
          </cell>
        </row>
        <row r="1316">
          <cell r="H1316" t="str">
            <v>Iglesiarrubia</v>
          </cell>
        </row>
        <row r="1317">
          <cell r="H1317" t="str">
            <v>Iglesias</v>
          </cell>
        </row>
        <row r="1318">
          <cell r="H1318" t="str">
            <v>Isar</v>
          </cell>
        </row>
        <row r="1319">
          <cell r="H1319" t="str">
            <v>Itero del Castillo</v>
          </cell>
        </row>
        <row r="1320">
          <cell r="H1320" t="str">
            <v>Jaramillo de la Fuente</v>
          </cell>
        </row>
        <row r="1321">
          <cell r="H1321" t="str">
            <v>Jaramillo Quemado</v>
          </cell>
        </row>
        <row r="1322">
          <cell r="H1322" t="str">
            <v>Junta de Traslaloma</v>
          </cell>
        </row>
        <row r="1323">
          <cell r="H1323" t="str">
            <v>Junta de Villalba de Losa</v>
          </cell>
        </row>
        <row r="1324">
          <cell r="H1324" t="str">
            <v>Jurisdicción de Lara</v>
          </cell>
        </row>
        <row r="1325">
          <cell r="H1325" t="str">
            <v>Jurisdicción de San Zadornil</v>
          </cell>
        </row>
        <row r="1326">
          <cell r="H1326" t="str">
            <v>Lerma</v>
          </cell>
        </row>
        <row r="1327">
          <cell r="H1327" t="str">
            <v>Llano de Bureba</v>
          </cell>
        </row>
        <row r="1328">
          <cell r="H1328" t="str">
            <v>Madrigal del Monte</v>
          </cell>
        </row>
        <row r="1329">
          <cell r="H1329" t="str">
            <v>Madrigalejo del Monte</v>
          </cell>
        </row>
        <row r="1330">
          <cell r="H1330" t="str">
            <v>Mahamud</v>
          </cell>
        </row>
        <row r="1331">
          <cell r="H1331" t="str">
            <v>Mambrilla de Castrejón</v>
          </cell>
        </row>
        <row r="1332">
          <cell r="H1332" t="str">
            <v>Mambrillas de Lara</v>
          </cell>
        </row>
        <row r="1333">
          <cell r="H1333" t="str">
            <v>Mamolar</v>
          </cell>
        </row>
        <row r="1334">
          <cell r="H1334" t="str">
            <v>Manciles</v>
          </cell>
        </row>
        <row r="1335">
          <cell r="H1335" t="str">
            <v>Mazuela</v>
          </cell>
        </row>
        <row r="1336">
          <cell r="H1336" t="str">
            <v>Mecerreyes</v>
          </cell>
        </row>
        <row r="1337">
          <cell r="H1337" t="str">
            <v>Medina de Pomar</v>
          </cell>
        </row>
        <row r="1338">
          <cell r="H1338" t="str">
            <v>Melgar de Fernamental</v>
          </cell>
        </row>
        <row r="1339">
          <cell r="H1339" t="str">
            <v>Merindad de Cuesta-Urria</v>
          </cell>
        </row>
        <row r="1340">
          <cell r="H1340" t="str">
            <v>Merindad de Montija</v>
          </cell>
        </row>
        <row r="1341">
          <cell r="H1341" t="str">
            <v>Merindad de Río Ubierna</v>
          </cell>
        </row>
        <row r="1342">
          <cell r="H1342" t="str">
            <v>Merindad de Sotoscueva</v>
          </cell>
        </row>
        <row r="1343">
          <cell r="H1343" t="str">
            <v>Merindad de Valdeporres</v>
          </cell>
        </row>
        <row r="1344">
          <cell r="H1344" t="str">
            <v>Merindad de Valdivielso</v>
          </cell>
        </row>
        <row r="1345">
          <cell r="H1345" t="str">
            <v>Milagros</v>
          </cell>
        </row>
        <row r="1346">
          <cell r="H1346" t="str">
            <v>Miranda de Ebro</v>
          </cell>
        </row>
        <row r="1347">
          <cell r="H1347" t="str">
            <v>Miraveche</v>
          </cell>
        </row>
        <row r="1348">
          <cell r="H1348" t="str">
            <v>Modúbar de la Emparedada</v>
          </cell>
        </row>
        <row r="1349">
          <cell r="H1349" t="str">
            <v>Monasterio de la Sierra</v>
          </cell>
        </row>
        <row r="1350">
          <cell r="H1350" t="str">
            <v>Monasterio de Rodilla</v>
          </cell>
        </row>
        <row r="1351">
          <cell r="H1351" t="str">
            <v>Moncalvillo</v>
          </cell>
        </row>
        <row r="1352">
          <cell r="H1352" t="str">
            <v>Monterrubio de la Demanda</v>
          </cell>
        </row>
        <row r="1353">
          <cell r="H1353" t="str">
            <v>Montorio</v>
          </cell>
        </row>
        <row r="1354">
          <cell r="H1354" t="str">
            <v>Moradillo de Roa</v>
          </cell>
        </row>
        <row r="1355">
          <cell r="H1355" t="str">
            <v>Nava de Roa</v>
          </cell>
        </row>
        <row r="1356">
          <cell r="H1356" t="str">
            <v>Navas de Bureba</v>
          </cell>
        </row>
        <row r="1357">
          <cell r="H1357" t="str">
            <v>Nebreda</v>
          </cell>
        </row>
        <row r="1358">
          <cell r="H1358" t="str">
            <v>Neila</v>
          </cell>
        </row>
        <row r="1359">
          <cell r="H1359" t="str">
            <v>Olmedillo de Roa</v>
          </cell>
        </row>
        <row r="1360">
          <cell r="H1360" t="str">
            <v>Olmillos de Muñó</v>
          </cell>
        </row>
        <row r="1361">
          <cell r="H1361" t="str">
            <v>Oña</v>
          </cell>
        </row>
        <row r="1362">
          <cell r="H1362" t="str">
            <v>Oquillas</v>
          </cell>
        </row>
        <row r="1363">
          <cell r="H1363" t="str">
            <v>Orbaneja Riopico</v>
          </cell>
        </row>
        <row r="1364">
          <cell r="H1364" t="str">
            <v>Padilla de Abajo</v>
          </cell>
        </row>
        <row r="1365">
          <cell r="H1365" t="str">
            <v>Padilla de Arriba</v>
          </cell>
        </row>
        <row r="1366">
          <cell r="H1366" t="str">
            <v>Padrones de Bureba</v>
          </cell>
        </row>
        <row r="1367">
          <cell r="H1367" t="str">
            <v>Palacios de la Sierra</v>
          </cell>
        </row>
        <row r="1368">
          <cell r="H1368" t="str">
            <v>Palacios de Riopisuerga</v>
          </cell>
        </row>
        <row r="1369">
          <cell r="H1369" t="str">
            <v>Palazuelos de la Sierra</v>
          </cell>
        </row>
        <row r="1370">
          <cell r="H1370" t="str">
            <v>Palazuelos de Muñó</v>
          </cell>
        </row>
        <row r="1371">
          <cell r="H1371" t="str">
            <v>Pampliega</v>
          </cell>
        </row>
        <row r="1372">
          <cell r="H1372" t="str">
            <v>Pancorbo</v>
          </cell>
        </row>
        <row r="1373">
          <cell r="H1373" t="str">
            <v>Pardilla</v>
          </cell>
        </row>
        <row r="1374">
          <cell r="H1374" t="str">
            <v>Partido de la Sierra en Tobalina</v>
          </cell>
        </row>
        <row r="1375">
          <cell r="H1375" t="str">
            <v>Pedrosa de Duero</v>
          </cell>
        </row>
        <row r="1376">
          <cell r="H1376" t="str">
            <v>Pedrosa de Río Úrbel</v>
          </cell>
        </row>
        <row r="1377">
          <cell r="H1377" t="str">
            <v>Pedrosa del Páramo</v>
          </cell>
        </row>
        <row r="1378">
          <cell r="H1378" t="str">
            <v>Pedrosa del Príncipe</v>
          </cell>
        </row>
        <row r="1379">
          <cell r="H1379" t="str">
            <v>Peñaranda de Duero</v>
          </cell>
        </row>
        <row r="1380">
          <cell r="H1380" t="str">
            <v>Peral de Arlanza</v>
          </cell>
        </row>
        <row r="1381">
          <cell r="H1381" t="str">
            <v>Piérnigas</v>
          </cell>
        </row>
        <row r="1382">
          <cell r="H1382" t="str">
            <v>Pineda de la Sierra</v>
          </cell>
        </row>
        <row r="1383">
          <cell r="H1383" t="str">
            <v>Pineda Trasmonte</v>
          </cell>
        </row>
        <row r="1384">
          <cell r="H1384" t="str">
            <v>Pinilla de los Barruecos</v>
          </cell>
        </row>
        <row r="1385">
          <cell r="H1385" t="str">
            <v>Pinilla de los Moros</v>
          </cell>
        </row>
        <row r="1386">
          <cell r="H1386" t="str">
            <v>Pinilla Trasmonte</v>
          </cell>
        </row>
        <row r="1387">
          <cell r="H1387" t="str">
            <v>Poza de la Sal</v>
          </cell>
        </row>
        <row r="1388">
          <cell r="H1388" t="str">
            <v>Prádanos de Bureba</v>
          </cell>
        </row>
        <row r="1389">
          <cell r="H1389" t="str">
            <v>Pradoluengo</v>
          </cell>
        </row>
        <row r="1390">
          <cell r="H1390" t="str">
            <v>Presencio</v>
          </cell>
        </row>
        <row r="1391">
          <cell r="H1391" t="str">
            <v>Puebla de Arganzón, La</v>
          </cell>
        </row>
        <row r="1392">
          <cell r="H1392" t="str">
            <v>Puentedura</v>
          </cell>
        </row>
        <row r="1393">
          <cell r="H1393" t="str">
            <v>Quemada</v>
          </cell>
        </row>
        <row r="1394">
          <cell r="H1394" t="str">
            <v>Quintana del Pidio</v>
          </cell>
        </row>
        <row r="1395">
          <cell r="H1395" t="str">
            <v>Quintanabureba</v>
          </cell>
        </row>
        <row r="1396">
          <cell r="H1396" t="str">
            <v>Quintanaélez</v>
          </cell>
        </row>
        <row r="1397">
          <cell r="H1397" t="str">
            <v>Quintanaortuño</v>
          </cell>
        </row>
        <row r="1398">
          <cell r="H1398" t="str">
            <v>Quintanapalla</v>
          </cell>
        </row>
        <row r="1399">
          <cell r="H1399" t="str">
            <v>Quintanar de la Sierra</v>
          </cell>
        </row>
        <row r="1400">
          <cell r="H1400" t="str">
            <v>Quintanavides</v>
          </cell>
        </row>
        <row r="1401">
          <cell r="H1401" t="str">
            <v>Quintanilla de la Mata</v>
          </cell>
        </row>
        <row r="1402">
          <cell r="H1402" t="str">
            <v>Quintanilla del Agua y Tordueles</v>
          </cell>
        </row>
        <row r="1403">
          <cell r="H1403" t="str">
            <v>Quintanilla del Coco</v>
          </cell>
        </row>
        <row r="1404">
          <cell r="H1404" t="str">
            <v>Quintanilla San García</v>
          </cell>
        </row>
        <row r="1405">
          <cell r="H1405" t="str">
            <v>Quintanilla Vivar</v>
          </cell>
        </row>
        <row r="1406">
          <cell r="H1406" t="str">
            <v>Quintanillas, Las</v>
          </cell>
        </row>
        <row r="1407">
          <cell r="H1407" t="str">
            <v>Rabanera del Pinar</v>
          </cell>
        </row>
        <row r="1408">
          <cell r="H1408" t="str">
            <v>Rábanos</v>
          </cell>
        </row>
        <row r="1409">
          <cell r="H1409" t="str">
            <v>Rabé de las Calzadas</v>
          </cell>
        </row>
        <row r="1410">
          <cell r="H1410" t="str">
            <v>Rebolledo de la Torre</v>
          </cell>
        </row>
        <row r="1411">
          <cell r="H1411" t="str">
            <v>Redecilla del Camino</v>
          </cell>
        </row>
        <row r="1412">
          <cell r="H1412" t="str">
            <v>Redecilla del Campo</v>
          </cell>
        </row>
        <row r="1413">
          <cell r="H1413" t="str">
            <v>Regumiel de la Sierra</v>
          </cell>
        </row>
        <row r="1414">
          <cell r="H1414" t="str">
            <v>Reinoso</v>
          </cell>
        </row>
        <row r="1415">
          <cell r="H1415" t="str">
            <v>Retuerta</v>
          </cell>
        </row>
        <row r="1416">
          <cell r="H1416" t="str">
            <v>Revilla del Campo</v>
          </cell>
        </row>
        <row r="1417">
          <cell r="H1417" t="str">
            <v>Revilla Vallejera</v>
          </cell>
        </row>
        <row r="1418">
          <cell r="H1418" t="str">
            <v>Revilla y Ahedo, La</v>
          </cell>
        </row>
        <row r="1419">
          <cell r="H1419" t="str">
            <v>Revillarruz</v>
          </cell>
        </row>
        <row r="1420">
          <cell r="H1420" t="str">
            <v>Rezmondo</v>
          </cell>
        </row>
        <row r="1421">
          <cell r="H1421" t="str">
            <v>Riocavado de la Sierra</v>
          </cell>
        </row>
        <row r="1422">
          <cell r="H1422" t="str">
            <v>Roa</v>
          </cell>
        </row>
        <row r="1423">
          <cell r="H1423" t="str">
            <v>Rojas</v>
          </cell>
        </row>
        <row r="1424">
          <cell r="H1424" t="str">
            <v>Royuela de Río Franco</v>
          </cell>
        </row>
        <row r="1425">
          <cell r="H1425" t="str">
            <v>Rubena</v>
          </cell>
        </row>
        <row r="1426">
          <cell r="H1426" t="str">
            <v>Rublacedo de Abajo</v>
          </cell>
        </row>
        <row r="1427">
          <cell r="H1427" t="str">
            <v>Rucandio</v>
          </cell>
        </row>
        <row r="1428">
          <cell r="H1428" t="str">
            <v>Salas de Bureba</v>
          </cell>
        </row>
        <row r="1429">
          <cell r="H1429" t="str">
            <v>Salas de los Infantes</v>
          </cell>
        </row>
        <row r="1430">
          <cell r="H1430" t="str">
            <v>Saldaña de Burgos</v>
          </cell>
        </row>
        <row r="1431">
          <cell r="H1431" t="str">
            <v>Salinillas de Bureba</v>
          </cell>
        </row>
        <row r="1432">
          <cell r="H1432" t="str">
            <v>San Adrián de Juarros</v>
          </cell>
        </row>
        <row r="1433">
          <cell r="H1433" t="str">
            <v>San Juan del Monte</v>
          </cell>
        </row>
        <row r="1434">
          <cell r="H1434" t="str">
            <v>San Mamés de Burgos</v>
          </cell>
        </row>
        <row r="1435">
          <cell r="H1435" t="str">
            <v>San Martín de Rubiales</v>
          </cell>
        </row>
        <row r="1436">
          <cell r="H1436" t="str">
            <v>San Millán de Lara</v>
          </cell>
        </row>
        <row r="1437">
          <cell r="H1437" t="str">
            <v>San Vicente del Valle</v>
          </cell>
        </row>
        <row r="1438">
          <cell r="H1438" t="str">
            <v>Santa Cecilia</v>
          </cell>
        </row>
        <row r="1439">
          <cell r="H1439" t="str">
            <v>Santa Cruz de la Salceda</v>
          </cell>
        </row>
        <row r="1440">
          <cell r="H1440" t="str">
            <v>Santa Cruz del Valle Urbión</v>
          </cell>
        </row>
        <row r="1441">
          <cell r="H1441" t="str">
            <v>Santa Gadea del Cid</v>
          </cell>
        </row>
        <row r="1442">
          <cell r="H1442" t="str">
            <v>Santa Inés</v>
          </cell>
        </row>
        <row r="1443">
          <cell r="H1443" t="str">
            <v>Santa María del Campo</v>
          </cell>
        </row>
        <row r="1444">
          <cell r="H1444" t="str">
            <v>Santa María del Invierno</v>
          </cell>
        </row>
        <row r="1445">
          <cell r="H1445" t="str">
            <v>Santa María del Mercadillo</v>
          </cell>
        </row>
        <row r="1446">
          <cell r="H1446" t="str">
            <v>Santa María Rivarredonda</v>
          </cell>
        </row>
        <row r="1447">
          <cell r="H1447" t="str">
            <v>Santa Olalla de Bureba</v>
          </cell>
        </row>
        <row r="1448">
          <cell r="H1448" t="str">
            <v>Santibáñez de Esgueva</v>
          </cell>
        </row>
        <row r="1449">
          <cell r="H1449" t="str">
            <v>Santibáñez del Val</v>
          </cell>
        </row>
        <row r="1450">
          <cell r="H1450" t="str">
            <v>Santo Domingo de Silos</v>
          </cell>
        </row>
        <row r="1451">
          <cell r="H1451" t="str">
            <v>Sargentes de la Lora</v>
          </cell>
        </row>
        <row r="1452">
          <cell r="H1452" t="str">
            <v>Sarracín</v>
          </cell>
        </row>
        <row r="1453">
          <cell r="H1453" t="str">
            <v>Sasamón</v>
          </cell>
        </row>
        <row r="1454">
          <cell r="H1454" t="str">
            <v>Sequera de Haza, La</v>
          </cell>
        </row>
        <row r="1455">
          <cell r="H1455" t="str">
            <v>Solarana</v>
          </cell>
        </row>
        <row r="1456">
          <cell r="H1456" t="str">
            <v>Sordillos</v>
          </cell>
        </row>
        <row r="1457">
          <cell r="H1457" t="str">
            <v>Sotillo de la Ribera</v>
          </cell>
        </row>
        <row r="1458">
          <cell r="H1458" t="str">
            <v>Sotragero</v>
          </cell>
        </row>
        <row r="1459">
          <cell r="H1459" t="str">
            <v>Sotresgudo</v>
          </cell>
        </row>
        <row r="1460">
          <cell r="H1460" t="str">
            <v>Susinos del Páramo</v>
          </cell>
        </row>
        <row r="1461">
          <cell r="H1461" t="str">
            <v>Tamarón</v>
          </cell>
        </row>
        <row r="1462">
          <cell r="H1462" t="str">
            <v>Tardajos</v>
          </cell>
        </row>
        <row r="1463">
          <cell r="H1463" t="str">
            <v>Tejada</v>
          </cell>
        </row>
        <row r="1464">
          <cell r="H1464" t="str">
            <v>Terradillos de Esgueva</v>
          </cell>
        </row>
        <row r="1465">
          <cell r="H1465" t="str">
            <v>Tinieblas de la Sierra</v>
          </cell>
        </row>
        <row r="1466">
          <cell r="H1466" t="str">
            <v>Tobar</v>
          </cell>
        </row>
        <row r="1467">
          <cell r="H1467" t="str">
            <v>Tordómar</v>
          </cell>
        </row>
        <row r="1468">
          <cell r="H1468" t="str">
            <v>Torrecilla del Monte</v>
          </cell>
        </row>
        <row r="1469">
          <cell r="H1469" t="str">
            <v>Torregalindo</v>
          </cell>
        </row>
        <row r="1470">
          <cell r="H1470" t="str">
            <v>Torrelara</v>
          </cell>
        </row>
        <row r="1471">
          <cell r="H1471" t="str">
            <v>Torrepadre</v>
          </cell>
        </row>
        <row r="1472">
          <cell r="H1472" t="str">
            <v>Torresandino</v>
          </cell>
        </row>
        <row r="1473">
          <cell r="H1473" t="str">
            <v>Tórtoles de Esgueva</v>
          </cell>
        </row>
        <row r="1474">
          <cell r="H1474" t="str">
            <v>Tosantos</v>
          </cell>
        </row>
        <row r="1475">
          <cell r="H1475" t="str">
            <v>Trespaderne</v>
          </cell>
        </row>
        <row r="1476">
          <cell r="H1476" t="str">
            <v>Tubilla del Agua</v>
          </cell>
        </row>
        <row r="1477">
          <cell r="H1477" t="str">
            <v>Tubilla del Lago</v>
          </cell>
        </row>
        <row r="1478">
          <cell r="H1478" t="str">
            <v>Úrbel del Castillo</v>
          </cell>
        </row>
        <row r="1479">
          <cell r="H1479" t="str">
            <v>Vadocondes</v>
          </cell>
        </row>
        <row r="1480">
          <cell r="H1480" t="str">
            <v>Valdeande</v>
          </cell>
        </row>
        <row r="1481">
          <cell r="H1481" t="str">
            <v>Valdezate</v>
          </cell>
        </row>
        <row r="1482">
          <cell r="H1482" t="str">
            <v>Valdorros</v>
          </cell>
        </row>
        <row r="1483">
          <cell r="H1483" t="str">
            <v>Vallarta de Bureba</v>
          </cell>
        </row>
        <row r="1484">
          <cell r="H1484" t="str">
            <v>Valle de las Navas</v>
          </cell>
        </row>
        <row r="1485">
          <cell r="H1485" t="str">
            <v>Valle de Losa</v>
          </cell>
        </row>
        <row r="1486">
          <cell r="H1486" t="str">
            <v>Valle de Manzanedo</v>
          </cell>
        </row>
        <row r="1487">
          <cell r="H1487" t="str">
            <v>Valle de Mena</v>
          </cell>
        </row>
        <row r="1488">
          <cell r="H1488" t="str">
            <v>Valle de Oca</v>
          </cell>
        </row>
        <row r="1489">
          <cell r="H1489" t="str">
            <v>Valle de Santibáñez</v>
          </cell>
        </row>
        <row r="1490">
          <cell r="H1490" t="str">
            <v>Valle de Sedano</v>
          </cell>
        </row>
        <row r="1491">
          <cell r="H1491" t="str">
            <v>Valle de Tobalina</v>
          </cell>
        </row>
        <row r="1492">
          <cell r="H1492" t="str">
            <v>Valle de Valdebezana</v>
          </cell>
        </row>
        <row r="1493">
          <cell r="H1493" t="str">
            <v>Valle de Valdelaguna</v>
          </cell>
        </row>
        <row r="1494">
          <cell r="H1494" t="str">
            <v>Valle de Valdelucio</v>
          </cell>
        </row>
        <row r="1495">
          <cell r="H1495" t="str">
            <v>Valle de Zamanzas</v>
          </cell>
        </row>
        <row r="1496">
          <cell r="H1496" t="str">
            <v>Vallejera</v>
          </cell>
        </row>
        <row r="1497">
          <cell r="H1497" t="str">
            <v>Valles de Palenzuela</v>
          </cell>
        </row>
        <row r="1498">
          <cell r="H1498" t="str">
            <v>Valluércanes</v>
          </cell>
        </row>
        <row r="1499">
          <cell r="H1499" t="str">
            <v>Valmala</v>
          </cell>
        </row>
        <row r="1500">
          <cell r="H1500" t="str">
            <v>Vid de Bureba, La</v>
          </cell>
        </row>
        <row r="1501">
          <cell r="H1501" t="str">
            <v>Vid y Barrios, La</v>
          </cell>
        </row>
        <row r="1502">
          <cell r="H1502" t="str">
            <v>Vileña</v>
          </cell>
        </row>
        <row r="1503">
          <cell r="H1503" t="str">
            <v>Villadiego</v>
          </cell>
        </row>
        <row r="1504">
          <cell r="H1504" t="str">
            <v>Villaescusa de Roa</v>
          </cell>
        </row>
        <row r="1505">
          <cell r="H1505" t="str">
            <v>Villaescusa la Sombría</v>
          </cell>
        </row>
        <row r="1506">
          <cell r="H1506" t="str">
            <v>Villaespasa</v>
          </cell>
        </row>
        <row r="1507">
          <cell r="H1507" t="str">
            <v>Villafranca Montes de Oca</v>
          </cell>
        </row>
        <row r="1508">
          <cell r="H1508" t="str">
            <v>Villafruela</v>
          </cell>
        </row>
        <row r="1509">
          <cell r="H1509" t="str">
            <v>Villagalijo</v>
          </cell>
        </row>
        <row r="1510">
          <cell r="H1510" t="str">
            <v>Villagonzalo Pedernales</v>
          </cell>
        </row>
        <row r="1511">
          <cell r="H1511" t="str">
            <v>Villahoz</v>
          </cell>
        </row>
        <row r="1512">
          <cell r="H1512" t="str">
            <v>Villalba de Duero</v>
          </cell>
        </row>
        <row r="1513">
          <cell r="H1513" t="str">
            <v>Villalbilla de Burgos</v>
          </cell>
        </row>
        <row r="1514">
          <cell r="H1514" t="str">
            <v>Villalbilla de Gumiel</v>
          </cell>
        </row>
        <row r="1515">
          <cell r="H1515" t="str">
            <v>Villaldemiro</v>
          </cell>
        </row>
        <row r="1516">
          <cell r="H1516" t="str">
            <v>Villalmanzo</v>
          </cell>
        </row>
        <row r="1517">
          <cell r="H1517" t="str">
            <v>Villamayor de los Montes</v>
          </cell>
        </row>
        <row r="1518">
          <cell r="H1518" t="str">
            <v>Villamayor de Treviño</v>
          </cell>
        </row>
        <row r="1519">
          <cell r="H1519" t="str">
            <v>Villambistia</v>
          </cell>
        </row>
        <row r="1520">
          <cell r="H1520" t="str">
            <v>Villamedianilla</v>
          </cell>
        </row>
        <row r="1521">
          <cell r="H1521" t="str">
            <v>Villamiel de la Sierra</v>
          </cell>
        </row>
        <row r="1522">
          <cell r="H1522" t="str">
            <v>Villangómez</v>
          </cell>
        </row>
        <row r="1523">
          <cell r="H1523" t="str">
            <v>Villanueva de Argaño</v>
          </cell>
        </row>
        <row r="1524">
          <cell r="H1524" t="str">
            <v>Villanueva de Carazo</v>
          </cell>
        </row>
        <row r="1525">
          <cell r="H1525" t="str">
            <v>Villanueva de Gumiel</v>
          </cell>
        </row>
        <row r="1526">
          <cell r="H1526" t="str">
            <v>Villanueva de Teba</v>
          </cell>
        </row>
        <row r="1527">
          <cell r="H1527" t="str">
            <v>Villaquirán de la Puebla</v>
          </cell>
        </row>
        <row r="1528">
          <cell r="H1528" t="str">
            <v>Villaquirán de los Infantes</v>
          </cell>
        </row>
        <row r="1529">
          <cell r="H1529" t="str">
            <v>Villarcayo de Merindad de Castilla la Vieja</v>
          </cell>
        </row>
        <row r="1530">
          <cell r="H1530" t="str">
            <v>Villariezo</v>
          </cell>
        </row>
        <row r="1531">
          <cell r="H1531" t="str">
            <v>Villasandino</v>
          </cell>
        </row>
        <row r="1532">
          <cell r="H1532" t="str">
            <v>Villasur de Herreros</v>
          </cell>
        </row>
        <row r="1533">
          <cell r="H1533" t="str">
            <v>Villatuelda</v>
          </cell>
        </row>
        <row r="1534">
          <cell r="H1534" t="str">
            <v>Villaverde del Monte</v>
          </cell>
        </row>
        <row r="1535">
          <cell r="H1535" t="str">
            <v>Villaverde-Mogina</v>
          </cell>
        </row>
        <row r="1536">
          <cell r="H1536" t="str">
            <v>Villayerno Morquillas</v>
          </cell>
        </row>
        <row r="1537">
          <cell r="H1537" t="str">
            <v>Villazopeque</v>
          </cell>
        </row>
        <row r="1538">
          <cell r="H1538" t="str">
            <v>Villegas</v>
          </cell>
        </row>
        <row r="1539">
          <cell r="H1539" t="str">
            <v>Villoruebo</v>
          </cell>
        </row>
        <row r="1540">
          <cell r="H1540" t="str">
            <v>Viloria de Rioja</v>
          </cell>
        </row>
        <row r="1541">
          <cell r="H1541" t="str">
            <v>Vilviestre del Pinar</v>
          </cell>
        </row>
        <row r="1542">
          <cell r="H1542" t="str">
            <v>Vizcaínos</v>
          </cell>
        </row>
        <row r="1543">
          <cell r="H1543" t="str">
            <v>Zael</v>
          </cell>
        </row>
        <row r="1544">
          <cell r="H1544" t="str">
            <v>Zarzosa de Río Pisuerga</v>
          </cell>
        </row>
        <row r="1545">
          <cell r="H1545" t="str">
            <v>Zazuar</v>
          </cell>
        </row>
        <row r="1546">
          <cell r="H1546" t="str">
            <v>Zuñeda</v>
          </cell>
        </row>
        <row r="1547">
          <cell r="H1547" t="str">
            <v>Abadía</v>
          </cell>
        </row>
        <row r="1548">
          <cell r="H1548" t="str">
            <v>Abertura</v>
          </cell>
        </row>
        <row r="1549">
          <cell r="H1549" t="str">
            <v>Acebo</v>
          </cell>
        </row>
        <row r="1550">
          <cell r="H1550" t="str">
            <v>Acehúche</v>
          </cell>
        </row>
        <row r="1551">
          <cell r="H1551" t="str">
            <v>Aceituna</v>
          </cell>
        </row>
        <row r="1552">
          <cell r="H1552" t="str">
            <v>Ahigal</v>
          </cell>
        </row>
        <row r="1553">
          <cell r="H1553" t="str">
            <v>Alagón del Río</v>
          </cell>
        </row>
        <row r="1554">
          <cell r="H1554" t="str">
            <v>Albalá</v>
          </cell>
        </row>
        <row r="1555">
          <cell r="H1555" t="str">
            <v>Alcántara</v>
          </cell>
        </row>
        <row r="1556">
          <cell r="H1556" t="str">
            <v>Alcollarín</v>
          </cell>
        </row>
        <row r="1557">
          <cell r="H1557" t="str">
            <v>Alcuéscar</v>
          </cell>
        </row>
        <row r="1558">
          <cell r="H1558" t="str">
            <v>Aldea del Cano</v>
          </cell>
        </row>
        <row r="1559">
          <cell r="H1559" t="str">
            <v>Aldea del Obispo, La</v>
          </cell>
        </row>
        <row r="1560">
          <cell r="H1560" t="str">
            <v>Aldeacentenera</v>
          </cell>
        </row>
        <row r="1561">
          <cell r="H1561" t="str">
            <v>Aldeanueva de la Vera</v>
          </cell>
        </row>
        <row r="1562">
          <cell r="H1562" t="str">
            <v>Aldeanueva del Camino</v>
          </cell>
        </row>
        <row r="1563">
          <cell r="H1563" t="str">
            <v>Aldehuela de Jerte</v>
          </cell>
        </row>
        <row r="1564">
          <cell r="H1564" t="str">
            <v>Alía</v>
          </cell>
        </row>
        <row r="1565">
          <cell r="H1565" t="str">
            <v>Aliseda</v>
          </cell>
        </row>
        <row r="1566">
          <cell r="H1566" t="str">
            <v>Almaraz</v>
          </cell>
        </row>
        <row r="1567">
          <cell r="H1567" t="str">
            <v>Almoharín</v>
          </cell>
        </row>
        <row r="1568">
          <cell r="H1568" t="str">
            <v>Arroyo de la Luz</v>
          </cell>
        </row>
        <row r="1569">
          <cell r="H1569" t="str">
            <v>Arroyomolinos</v>
          </cell>
        </row>
        <row r="1570">
          <cell r="H1570" t="str">
            <v>Arroyomolinos de la Vera</v>
          </cell>
        </row>
        <row r="1571">
          <cell r="H1571" t="str">
            <v>Baños de Montemayor</v>
          </cell>
        </row>
        <row r="1572">
          <cell r="H1572" t="str">
            <v>Barrado</v>
          </cell>
        </row>
        <row r="1573">
          <cell r="H1573" t="str">
            <v>Belvís de Monroy</v>
          </cell>
        </row>
        <row r="1574">
          <cell r="H1574" t="str">
            <v>Benquerencia</v>
          </cell>
        </row>
        <row r="1575">
          <cell r="H1575" t="str">
            <v>Berrocalejo</v>
          </cell>
        </row>
        <row r="1576">
          <cell r="H1576" t="str">
            <v>Berzocana</v>
          </cell>
        </row>
        <row r="1577">
          <cell r="H1577" t="str">
            <v>Bohonal de Ibor</v>
          </cell>
        </row>
        <row r="1578">
          <cell r="H1578" t="str">
            <v>Botija</v>
          </cell>
        </row>
        <row r="1579">
          <cell r="H1579" t="str">
            <v>Brozas</v>
          </cell>
        </row>
        <row r="1580">
          <cell r="H1580" t="str">
            <v>Cabañas del Castillo</v>
          </cell>
        </row>
        <row r="1581">
          <cell r="H1581" t="str">
            <v>Cabezabellosa</v>
          </cell>
        </row>
        <row r="1582">
          <cell r="H1582" t="str">
            <v>Cabezuela del Valle</v>
          </cell>
        </row>
        <row r="1583">
          <cell r="H1583" t="str">
            <v>Cabrero</v>
          </cell>
        </row>
        <row r="1584">
          <cell r="H1584" t="str">
            <v>Cáceres</v>
          </cell>
        </row>
        <row r="1585">
          <cell r="H1585" t="str">
            <v>Cachorrilla</v>
          </cell>
        </row>
        <row r="1586">
          <cell r="H1586" t="str">
            <v>Cadalso</v>
          </cell>
        </row>
        <row r="1587">
          <cell r="H1587" t="str">
            <v>Calzadilla</v>
          </cell>
        </row>
        <row r="1588">
          <cell r="H1588" t="str">
            <v>Caminomorisco</v>
          </cell>
        </row>
        <row r="1589">
          <cell r="H1589" t="str">
            <v>Campillo de Deleitosa</v>
          </cell>
        </row>
        <row r="1590">
          <cell r="H1590" t="str">
            <v>Campo Lugar</v>
          </cell>
        </row>
        <row r="1591">
          <cell r="H1591" t="str">
            <v>Cañamero</v>
          </cell>
        </row>
        <row r="1592">
          <cell r="H1592" t="str">
            <v>Cañaveral</v>
          </cell>
        </row>
        <row r="1593">
          <cell r="H1593" t="str">
            <v>Carbajo</v>
          </cell>
        </row>
        <row r="1594">
          <cell r="H1594" t="str">
            <v>Carcaboso</v>
          </cell>
        </row>
        <row r="1595">
          <cell r="H1595" t="str">
            <v>Carrascalejo</v>
          </cell>
        </row>
        <row r="1596">
          <cell r="H1596" t="str">
            <v>Casar de Cáceres</v>
          </cell>
        </row>
        <row r="1597">
          <cell r="H1597" t="str">
            <v>Casar de Palomero</v>
          </cell>
        </row>
        <row r="1598">
          <cell r="H1598" t="str">
            <v>Casares de las Hurdes</v>
          </cell>
        </row>
        <row r="1599">
          <cell r="H1599" t="str">
            <v>Casas de Don Antonio</v>
          </cell>
        </row>
        <row r="1600">
          <cell r="H1600" t="str">
            <v>Casas de Don Gómez</v>
          </cell>
        </row>
        <row r="1601">
          <cell r="H1601" t="str">
            <v>Casas de Millán</v>
          </cell>
        </row>
        <row r="1602">
          <cell r="H1602" t="str">
            <v>Casas de Miravete</v>
          </cell>
        </row>
        <row r="1603">
          <cell r="H1603" t="str">
            <v>Casas del Castañar</v>
          </cell>
        </row>
        <row r="1604">
          <cell r="H1604" t="str">
            <v>Casas del Monte</v>
          </cell>
        </row>
        <row r="1605">
          <cell r="H1605" t="str">
            <v>Casatejada</v>
          </cell>
        </row>
        <row r="1606">
          <cell r="H1606" t="str">
            <v>Casillas de Coria</v>
          </cell>
        </row>
        <row r="1607">
          <cell r="H1607" t="str">
            <v>Castañar de Ibor</v>
          </cell>
        </row>
        <row r="1608">
          <cell r="H1608" t="str">
            <v>Ceclavín</v>
          </cell>
        </row>
        <row r="1609">
          <cell r="H1609" t="str">
            <v>Cedillo</v>
          </cell>
        </row>
        <row r="1610">
          <cell r="H1610" t="str">
            <v>Cerezo</v>
          </cell>
        </row>
        <row r="1611">
          <cell r="H1611" t="str">
            <v>Cilleros</v>
          </cell>
        </row>
        <row r="1612">
          <cell r="H1612" t="str">
            <v>Collado de la Vera</v>
          </cell>
        </row>
        <row r="1613">
          <cell r="H1613" t="str">
            <v>Conquista de la Sierra</v>
          </cell>
        </row>
        <row r="1614">
          <cell r="H1614" t="str">
            <v>Coria</v>
          </cell>
        </row>
        <row r="1615">
          <cell r="H1615" t="str">
            <v>Cuacos de Yuste</v>
          </cell>
        </row>
        <row r="1616">
          <cell r="H1616" t="str">
            <v>Cumbre, La</v>
          </cell>
        </row>
        <row r="1617">
          <cell r="H1617" t="str">
            <v>Deleitosa</v>
          </cell>
        </row>
        <row r="1618">
          <cell r="H1618" t="str">
            <v>Descargamaría</v>
          </cell>
        </row>
        <row r="1619">
          <cell r="H1619" t="str">
            <v>Eljas</v>
          </cell>
        </row>
        <row r="1620">
          <cell r="H1620" t="str">
            <v>Escurial</v>
          </cell>
        </row>
        <row r="1621">
          <cell r="H1621" t="str">
            <v>Fresnedoso de Ibor</v>
          </cell>
        </row>
        <row r="1622">
          <cell r="H1622" t="str">
            <v>Galisteo</v>
          </cell>
        </row>
        <row r="1623">
          <cell r="H1623" t="str">
            <v>Garciaz</v>
          </cell>
        </row>
        <row r="1624">
          <cell r="H1624" t="str">
            <v>Garganta la Olla</v>
          </cell>
        </row>
        <row r="1625">
          <cell r="H1625" t="str">
            <v>Garganta, La</v>
          </cell>
        </row>
        <row r="1626">
          <cell r="H1626" t="str">
            <v>Gargantilla</v>
          </cell>
        </row>
        <row r="1627">
          <cell r="H1627" t="str">
            <v>Gargüera</v>
          </cell>
        </row>
        <row r="1628">
          <cell r="H1628" t="str">
            <v>Garrovillas de Alconétar</v>
          </cell>
        </row>
        <row r="1629">
          <cell r="H1629" t="str">
            <v>Garvín</v>
          </cell>
        </row>
        <row r="1630">
          <cell r="H1630" t="str">
            <v>Gata</v>
          </cell>
        </row>
        <row r="1631">
          <cell r="H1631" t="str">
            <v>Gordo, El</v>
          </cell>
        </row>
        <row r="1632">
          <cell r="H1632" t="str">
            <v>Granja, La</v>
          </cell>
        </row>
        <row r="1633">
          <cell r="H1633" t="str">
            <v>Guadalupe</v>
          </cell>
        </row>
        <row r="1634">
          <cell r="H1634" t="str">
            <v>Guijo de Coria</v>
          </cell>
        </row>
        <row r="1635">
          <cell r="H1635" t="str">
            <v>Guijo de Galisteo</v>
          </cell>
        </row>
        <row r="1636">
          <cell r="H1636" t="str">
            <v>Guijo de Granadilla</v>
          </cell>
        </row>
        <row r="1637">
          <cell r="H1637" t="str">
            <v>Guijo de Santa Bárbara</v>
          </cell>
        </row>
        <row r="1638">
          <cell r="H1638" t="str">
            <v>Herguijuela</v>
          </cell>
        </row>
        <row r="1639">
          <cell r="H1639" t="str">
            <v>Hernán-Pérez</v>
          </cell>
        </row>
        <row r="1640">
          <cell r="H1640" t="str">
            <v>Herrera de Alcántara</v>
          </cell>
        </row>
        <row r="1641">
          <cell r="H1641" t="str">
            <v>Herreruela</v>
          </cell>
        </row>
        <row r="1642">
          <cell r="H1642" t="str">
            <v>Hervás</v>
          </cell>
        </row>
        <row r="1643">
          <cell r="H1643" t="str">
            <v>Higuera</v>
          </cell>
        </row>
        <row r="1644">
          <cell r="H1644" t="str">
            <v>Hinojal</v>
          </cell>
        </row>
        <row r="1645">
          <cell r="H1645" t="str">
            <v>Holguera</v>
          </cell>
        </row>
        <row r="1646">
          <cell r="H1646" t="str">
            <v>Hoyos</v>
          </cell>
        </row>
        <row r="1647">
          <cell r="H1647" t="str">
            <v>Huélaga</v>
          </cell>
        </row>
        <row r="1648">
          <cell r="H1648" t="str">
            <v>Ibahernando</v>
          </cell>
        </row>
        <row r="1649">
          <cell r="H1649" t="str">
            <v>Jaraicejo</v>
          </cell>
        </row>
        <row r="1650">
          <cell r="H1650" t="str">
            <v>Jaraíz de la Vera</v>
          </cell>
        </row>
        <row r="1651">
          <cell r="H1651" t="str">
            <v>Jarandilla de la Vera</v>
          </cell>
        </row>
        <row r="1652">
          <cell r="H1652" t="str">
            <v>Jarilla</v>
          </cell>
        </row>
        <row r="1653">
          <cell r="H1653" t="str">
            <v>Jerte</v>
          </cell>
        </row>
        <row r="1654">
          <cell r="H1654" t="str">
            <v>Ladrillar</v>
          </cell>
        </row>
        <row r="1655">
          <cell r="H1655" t="str">
            <v>Logrosán</v>
          </cell>
        </row>
        <row r="1656">
          <cell r="H1656" t="str">
            <v>Losar de la Vera</v>
          </cell>
        </row>
        <row r="1657">
          <cell r="H1657" t="str">
            <v>Madrigal de la Vera</v>
          </cell>
        </row>
        <row r="1658">
          <cell r="H1658" t="str">
            <v>Madrigalejo</v>
          </cell>
        </row>
        <row r="1659">
          <cell r="H1659" t="str">
            <v>Madroñera</v>
          </cell>
        </row>
        <row r="1660">
          <cell r="H1660" t="str">
            <v>Majadas</v>
          </cell>
        </row>
        <row r="1661">
          <cell r="H1661" t="str">
            <v>Malpartida de Cáceres</v>
          </cell>
        </row>
        <row r="1662">
          <cell r="H1662" t="str">
            <v>Malpartida de Plasencia</v>
          </cell>
        </row>
        <row r="1663">
          <cell r="H1663" t="str">
            <v>Marchagaz</v>
          </cell>
        </row>
        <row r="1664">
          <cell r="H1664" t="str">
            <v>Mata de Alcántara</v>
          </cell>
        </row>
        <row r="1665">
          <cell r="H1665" t="str">
            <v>Membrío</v>
          </cell>
        </row>
        <row r="1666">
          <cell r="H1666" t="str">
            <v>Mesas de Ibor</v>
          </cell>
        </row>
        <row r="1667">
          <cell r="H1667" t="str">
            <v>Miajadas</v>
          </cell>
        </row>
        <row r="1668">
          <cell r="H1668" t="str">
            <v>Millanes</v>
          </cell>
        </row>
        <row r="1669">
          <cell r="H1669" t="str">
            <v>Mirabel</v>
          </cell>
        </row>
        <row r="1670">
          <cell r="H1670" t="str">
            <v>Mohedas de Granadilla</v>
          </cell>
        </row>
        <row r="1671">
          <cell r="H1671" t="str">
            <v>Monroy</v>
          </cell>
        </row>
        <row r="1672">
          <cell r="H1672" t="str">
            <v>Montánchez</v>
          </cell>
        </row>
        <row r="1673">
          <cell r="H1673" t="str">
            <v>Montehermoso</v>
          </cell>
        </row>
        <row r="1674">
          <cell r="H1674" t="str">
            <v>Moraleja</v>
          </cell>
        </row>
        <row r="1675">
          <cell r="H1675" t="str">
            <v>Morcillo</v>
          </cell>
        </row>
        <row r="1676">
          <cell r="H1676" t="str">
            <v>Navaconcejo</v>
          </cell>
        </row>
        <row r="1677">
          <cell r="H1677" t="str">
            <v>Navalmoral de la Mata</v>
          </cell>
        </row>
        <row r="1678">
          <cell r="H1678" t="str">
            <v>Navalvillar de Ibor</v>
          </cell>
        </row>
        <row r="1679">
          <cell r="H1679" t="str">
            <v>Navas del Madroño</v>
          </cell>
        </row>
        <row r="1680">
          <cell r="H1680" t="str">
            <v>Navezuelas</v>
          </cell>
        </row>
        <row r="1681">
          <cell r="H1681" t="str">
            <v>Nuñomoral</v>
          </cell>
        </row>
        <row r="1682">
          <cell r="H1682" t="str">
            <v>Oliva de Plasencia</v>
          </cell>
        </row>
        <row r="1683">
          <cell r="H1683" t="str">
            <v>Palomero</v>
          </cell>
        </row>
        <row r="1684">
          <cell r="H1684" t="str">
            <v>Pasarón de la Vera</v>
          </cell>
        </row>
        <row r="1685">
          <cell r="H1685" t="str">
            <v>Pedroso de Acim</v>
          </cell>
        </row>
        <row r="1686">
          <cell r="H1686" t="str">
            <v>Peraleda de la Mata</v>
          </cell>
        </row>
        <row r="1687">
          <cell r="H1687" t="str">
            <v>Peraleda de San Román</v>
          </cell>
        </row>
        <row r="1688">
          <cell r="H1688" t="str">
            <v>Perales del Puerto</v>
          </cell>
        </row>
        <row r="1689">
          <cell r="H1689" t="str">
            <v>Pescueza</v>
          </cell>
        </row>
        <row r="1690">
          <cell r="H1690" t="str">
            <v>Pesga, La</v>
          </cell>
        </row>
        <row r="1691">
          <cell r="H1691" t="str">
            <v>Piedras Albas</v>
          </cell>
        </row>
        <row r="1692">
          <cell r="H1692" t="str">
            <v>Pinofranqueado</v>
          </cell>
        </row>
        <row r="1693">
          <cell r="H1693" t="str">
            <v>Piornal</v>
          </cell>
        </row>
        <row r="1694">
          <cell r="H1694" t="str">
            <v>Plasencia</v>
          </cell>
        </row>
        <row r="1695">
          <cell r="H1695" t="str">
            <v>Plasenzuela</v>
          </cell>
        </row>
        <row r="1696">
          <cell r="H1696" t="str">
            <v>Portaje</v>
          </cell>
        </row>
        <row r="1697">
          <cell r="H1697" t="str">
            <v>Portezuelo</v>
          </cell>
        </row>
        <row r="1698">
          <cell r="H1698" t="str">
            <v>Pozuelo de Zarzón</v>
          </cell>
        </row>
        <row r="1699">
          <cell r="H1699" t="str">
            <v>Puerto de Santa Cruz</v>
          </cell>
        </row>
        <row r="1700">
          <cell r="H1700" t="str">
            <v>Rebollar</v>
          </cell>
        </row>
        <row r="1701">
          <cell r="H1701" t="str">
            <v>Riolobos</v>
          </cell>
        </row>
        <row r="1702">
          <cell r="H1702" t="str">
            <v>Robledillo de Gata</v>
          </cell>
        </row>
        <row r="1703">
          <cell r="H1703" t="str">
            <v>Robledillo de la Vera</v>
          </cell>
        </row>
        <row r="1704">
          <cell r="H1704" t="str">
            <v>Robledillo de Trujillo</v>
          </cell>
        </row>
        <row r="1705">
          <cell r="H1705" t="str">
            <v>Robledollano</v>
          </cell>
        </row>
        <row r="1706">
          <cell r="H1706" t="str">
            <v>Romangordo</v>
          </cell>
        </row>
        <row r="1707">
          <cell r="H1707" t="str">
            <v>Rosalejo</v>
          </cell>
        </row>
        <row r="1708">
          <cell r="H1708" t="str">
            <v>Ruanes</v>
          </cell>
        </row>
        <row r="1709">
          <cell r="H1709" t="str">
            <v>Salorino</v>
          </cell>
        </row>
        <row r="1710">
          <cell r="H1710" t="str">
            <v>Salvatierra de Santiago</v>
          </cell>
        </row>
        <row r="1711">
          <cell r="H1711" t="str">
            <v>San Martín de Trevejo</v>
          </cell>
        </row>
        <row r="1712">
          <cell r="H1712" t="str">
            <v>Santa Ana</v>
          </cell>
        </row>
        <row r="1713">
          <cell r="H1713" t="str">
            <v>Santa Cruz de la Sierra</v>
          </cell>
        </row>
        <row r="1714">
          <cell r="H1714" t="str">
            <v>Santa Cruz de Paniagua</v>
          </cell>
        </row>
        <row r="1715">
          <cell r="H1715" t="str">
            <v>Santa Marta de Magasca</v>
          </cell>
        </row>
        <row r="1716">
          <cell r="H1716" t="str">
            <v>Santiago de Alcántara</v>
          </cell>
        </row>
        <row r="1717">
          <cell r="H1717" t="str">
            <v>Santiago del Campo</v>
          </cell>
        </row>
        <row r="1718">
          <cell r="H1718" t="str">
            <v>Santibáñez el Alto</v>
          </cell>
        </row>
        <row r="1719">
          <cell r="H1719" t="str">
            <v>Santibáñez el Bajo</v>
          </cell>
        </row>
        <row r="1720">
          <cell r="H1720" t="str">
            <v>Saucedilla</v>
          </cell>
        </row>
        <row r="1721">
          <cell r="H1721" t="str">
            <v>Segura de Toro</v>
          </cell>
        </row>
        <row r="1722">
          <cell r="H1722" t="str">
            <v>Serradilla</v>
          </cell>
        </row>
        <row r="1723">
          <cell r="H1723" t="str">
            <v>Serrejón</v>
          </cell>
        </row>
        <row r="1724">
          <cell r="H1724" t="str">
            <v>Sierra de Fuentes</v>
          </cell>
        </row>
        <row r="1725">
          <cell r="H1725" t="str">
            <v>Talaván</v>
          </cell>
        </row>
        <row r="1726">
          <cell r="H1726" t="str">
            <v>Talaveruela de la Vera</v>
          </cell>
        </row>
        <row r="1727">
          <cell r="H1727" t="str">
            <v>Talayuela</v>
          </cell>
        </row>
        <row r="1728">
          <cell r="H1728" t="str">
            <v>Tejeda de Tiétar</v>
          </cell>
        </row>
        <row r="1729">
          <cell r="H1729" t="str">
            <v>Tiétar</v>
          </cell>
        </row>
        <row r="1730">
          <cell r="H1730" t="str">
            <v>Toril</v>
          </cell>
        </row>
        <row r="1731">
          <cell r="H1731" t="str">
            <v>Tornavacas</v>
          </cell>
        </row>
        <row r="1732">
          <cell r="H1732" t="str">
            <v>Torno, El</v>
          </cell>
        </row>
        <row r="1733">
          <cell r="H1733" t="str">
            <v>Torre de Don Miguel</v>
          </cell>
        </row>
        <row r="1734">
          <cell r="H1734" t="str">
            <v>Torre de Santa María</v>
          </cell>
        </row>
        <row r="1735">
          <cell r="H1735" t="str">
            <v>Torrecilla de los Ángeles</v>
          </cell>
        </row>
        <row r="1736">
          <cell r="H1736" t="str">
            <v>Torrecillas de la Tiesa</v>
          </cell>
        </row>
        <row r="1737">
          <cell r="H1737" t="str">
            <v>Torrejón el Rubio</v>
          </cell>
        </row>
        <row r="1738">
          <cell r="H1738" t="str">
            <v>Torrejoncillo</v>
          </cell>
        </row>
        <row r="1739">
          <cell r="H1739" t="str">
            <v>Torremenga</v>
          </cell>
        </row>
        <row r="1740">
          <cell r="H1740" t="str">
            <v>Torremocha</v>
          </cell>
        </row>
        <row r="1741">
          <cell r="H1741" t="str">
            <v>Torreorgaz</v>
          </cell>
        </row>
        <row r="1742">
          <cell r="H1742" t="str">
            <v>Torrequemada</v>
          </cell>
        </row>
        <row r="1743">
          <cell r="H1743" t="str">
            <v>Trujillo</v>
          </cell>
        </row>
        <row r="1744">
          <cell r="H1744" t="str">
            <v>Valdastillas</v>
          </cell>
        </row>
        <row r="1745">
          <cell r="H1745" t="str">
            <v>Valdecañas de Tajo</v>
          </cell>
        </row>
        <row r="1746">
          <cell r="H1746" t="str">
            <v>Valdefuentes</v>
          </cell>
        </row>
        <row r="1747">
          <cell r="H1747" t="str">
            <v>Valdehúncar</v>
          </cell>
        </row>
        <row r="1748">
          <cell r="H1748" t="str">
            <v>Valdelacasa de Tajo</v>
          </cell>
        </row>
        <row r="1749">
          <cell r="H1749" t="str">
            <v>Valdemorales</v>
          </cell>
        </row>
        <row r="1750">
          <cell r="H1750" t="str">
            <v>Valdeobispo</v>
          </cell>
        </row>
        <row r="1751">
          <cell r="H1751" t="str">
            <v>Valencia de Alcántara</v>
          </cell>
        </row>
        <row r="1752">
          <cell r="H1752" t="str">
            <v>Valverde de la Vera</v>
          </cell>
        </row>
        <row r="1753">
          <cell r="H1753" t="str">
            <v>Valverde del Fresno</v>
          </cell>
        </row>
        <row r="1754">
          <cell r="H1754" t="str">
            <v>Vegaviana</v>
          </cell>
        </row>
        <row r="1755">
          <cell r="H1755" t="str">
            <v>Viandar de la Vera</v>
          </cell>
        </row>
        <row r="1756">
          <cell r="H1756" t="str">
            <v>Villa del Campo</v>
          </cell>
        </row>
        <row r="1757">
          <cell r="H1757" t="str">
            <v>Villa del Rey</v>
          </cell>
        </row>
        <row r="1758">
          <cell r="H1758" t="str">
            <v>Villamesías</v>
          </cell>
        </row>
        <row r="1759">
          <cell r="H1759" t="str">
            <v>Villamiel</v>
          </cell>
        </row>
        <row r="1760">
          <cell r="H1760" t="str">
            <v>Villanueva de la Sierra</v>
          </cell>
        </row>
        <row r="1761">
          <cell r="H1761" t="str">
            <v>Villanueva de la Vera</v>
          </cell>
        </row>
        <row r="1762">
          <cell r="H1762" t="str">
            <v>Villar de Plasencia</v>
          </cell>
        </row>
        <row r="1763">
          <cell r="H1763" t="str">
            <v>Villar del Pedroso</v>
          </cell>
        </row>
        <row r="1764">
          <cell r="H1764" t="str">
            <v>Villasbuenas de Gata</v>
          </cell>
        </row>
        <row r="1765">
          <cell r="H1765" t="str">
            <v>Zarza de Granadilla</v>
          </cell>
        </row>
        <row r="1766">
          <cell r="H1766" t="str">
            <v>Zarza de Montánchez</v>
          </cell>
        </row>
        <row r="1767">
          <cell r="H1767" t="str">
            <v>Zarza la Mayor</v>
          </cell>
        </row>
        <row r="1768">
          <cell r="H1768" t="str">
            <v>Zorita</v>
          </cell>
        </row>
        <row r="1769">
          <cell r="H1769" t="str">
            <v>Alcalá de los Gazules</v>
          </cell>
        </row>
        <row r="1770">
          <cell r="H1770" t="str">
            <v>Alcalá del Valle</v>
          </cell>
        </row>
        <row r="1771">
          <cell r="H1771" t="str">
            <v>Algar</v>
          </cell>
        </row>
        <row r="1772">
          <cell r="H1772" t="str">
            <v>Algeciras</v>
          </cell>
        </row>
        <row r="1773">
          <cell r="H1773" t="str">
            <v>Algodonales</v>
          </cell>
        </row>
        <row r="1774">
          <cell r="H1774" t="str">
            <v>Arcos de la Frontera</v>
          </cell>
        </row>
        <row r="1775">
          <cell r="H1775" t="str">
            <v>Barbate</v>
          </cell>
        </row>
        <row r="1776">
          <cell r="H1776" t="str">
            <v>Barrios, Los</v>
          </cell>
        </row>
        <row r="1777">
          <cell r="H1777" t="str">
            <v>Benalup-Casas Viejas</v>
          </cell>
        </row>
        <row r="1778">
          <cell r="H1778" t="str">
            <v>Benaocaz</v>
          </cell>
        </row>
        <row r="1779">
          <cell r="H1779" t="str">
            <v>Bornos</v>
          </cell>
        </row>
        <row r="1780">
          <cell r="H1780" t="str">
            <v>Bosque, El</v>
          </cell>
        </row>
        <row r="1781">
          <cell r="H1781" t="str">
            <v>Cádiz</v>
          </cell>
        </row>
        <row r="1782">
          <cell r="H1782" t="str">
            <v>Castellar de la Frontera</v>
          </cell>
        </row>
        <row r="1783">
          <cell r="H1783" t="str">
            <v>Chiclana de la Frontera</v>
          </cell>
        </row>
        <row r="1784">
          <cell r="H1784" t="str">
            <v>Chipiona</v>
          </cell>
        </row>
        <row r="1785">
          <cell r="H1785" t="str">
            <v>Conil de la Frontera</v>
          </cell>
        </row>
        <row r="1786">
          <cell r="H1786" t="str">
            <v>Espera</v>
          </cell>
        </row>
        <row r="1787">
          <cell r="H1787" t="str">
            <v>Gastor, El</v>
          </cell>
        </row>
        <row r="1788">
          <cell r="H1788" t="str">
            <v>Grazalema</v>
          </cell>
        </row>
        <row r="1789">
          <cell r="H1789" t="str">
            <v>Jerez de la Frontera</v>
          </cell>
        </row>
        <row r="1790">
          <cell r="H1790" t="str">
            <v>Jimena de la Frontera</v>
          </cell>
        </row>
        <row r="1791">
          <cell r="H1791" t="str">
            <v>Línea de la Concepción, La</v>
          </cell>
        </row>
        <row r="1792">
          <cell r="H1792" t="str">
            <v>Medina-Sidonia</v>
          </cell>
        </row>
        <row r="1793">
          <cell r="H1793" t="str">
            <v>Olvera</v>
          </cell>
        </row>
        <row r="1794">
          <cell r="H1794" t="str">
            <v>Paterna de Rivera</v>
          </cell>
        </row>
        <row r="1795">
          <cell r="H1795" t="str">
            <v>Prado del Rey</v>
          </cell>
        </row>
        <row r="1796">
          <cell r="H1796" t="str">
            <v>Puerto de Santa María, El</v>
          </cell>
        </row>
        <row r="1797">
          <cell r="H1797" t="str">
            <v>Puerto Real</v>
          </cell>
        </row>
        <row r="1798">
          <cell r="H1798" t="str">
            <v>Puerto Serrano</v>
          </cell>
        </row>
        <row r="1799">
          <cell r="H1799" t="str">
            <v>Rota</v>
          </cell>
        </row>
        <row r="1800">
          <cell r="H1800" t="str">
            <v>San Fernando</v>
          </cell>
        </row>
        <row r="1801">
          <cell r="H1801" t="str">
            <v>San José del Valle</v>
          </cell>
        </row>
        <row r="1802">
          <cell r="H1802" t="str">
            <v>San Roque</v>
          </cell>
        </row>
        <row r="1803">
          <cell r="H1803" t="str">
            <v>Sanlúcar de Barrameda</v>
          </cell>
        </row>
        <row r="1804">
          <cell r="H1804" t="str">
            <v>Setenil de las Bodegas</v>
          </cell>
        </row>
        <row r="1805">
          <cell r="H1805" t="str">
            <v>Tarifa</v>
          </cell>
        </row>
        <row r="1806">
          <cell r="H1806" t="str">
            <v>Torre Alháquime</v>
          </cell>
        </row>
        <row r="1807">
          <cell r="H1807" t="str">
            <v>Trebujena</v>
          </cell>
        </row>
        <row r="1808">
          <cell r="H1808" t="str">
            <v>Ubrique</v>
          </cell>
        </row>
        <row r="1809">
          <cell r="H1809" t="str">
            <v>Vejer de la Frontera</v>
          </cell>
        </row>
        <row r="1810">
          <cell r="H1810" t="str">
            <v>Villaluenga del Rosario</v>
          </cell>
        </row>
        <row r="1811">
          <cell r="H1811" t="str">
            <v>Villamartín</v>
          </cell>
        </row>
        <row r="1812">
          <cell r="H1812" t="str">
            <v>Zahara</v>
          </cell>
        </row>
        <row r="1813">
          <cell r="H1813" t="str">
            <v>Aín</v>
          </cell>
        </row>
        <row r="1814">
          <cell r="H1814" t="str">
            <v>Albocàsser</v>
          </cell>
        </row>
        <row r="1815">
          <cell r="H1815" t="str">
            <v>Alcalà de Xivert</v>
          </cell>
        </row>
        <row r="1816">
          <cell r="H1816" t="str">
            <v>Alcora, l'</v>
          </cell>
        </row>
        <row r="1817">
          <cell r="H1817" t="str">
            <v>Alcudia de Veo</v>
          </cell>
        </row>
        <row r="1818">
          <cell r="H1818" t="str">
            <v>Alfondeguilla</v>
          </cell>
        </row>
        <row r="1819">
          <cell r="H1819" t="str">
            <v>Algimia de Almonacid</v>
          </cell>
        </row>
        <row r="1820">
          <cell r="H1820" t="str">
            <v>Almazora/Almassora</v>
          </cell>
        </row>
        <row r="1821">
          <cell r="H1821" t="str">
            <v>Almedíjar</v>
          </cell>
        </row>
        <row r="1822">
          <cell r="H1822" t="str">
            <v>Almenara</v>
          </cell>
        </row>
        <row r="1823">
          <cell r="H1823" t="str">
            <v>Alquerías del Niño Perdido</v>
          </cell>
        </row>
        <row r="1824">
          <cell r="H1824" t="str">
            <v>Altura</v>
          </cell>
        </row>
        <row r="1825">
          <cell r="H1825" t="str">
            <v>Arañuel</v>
          </cell>
        </row>
        <row r="1826">
          <cell r="H1826" t="str">
            <v>Ares del Maestrat</v>
          </cell>
        </row>
        <row r="1827">
          <cell r="H1827" t="str">
            <v>Argelita</v>
          </cell>
        </row>
        <row r="1828">
          <cell r="H1828" t="str">
            <v>Artana</v>
          </cell>
        </row>
        <row r="1829">
          <cell r="H1829" t="str">
            <v>Atzeneta del Maestrat</v>
          </cell>
        </row>
        <row r="1830">
          <cell r="H1830" t="str">
            <v>Ayódar</v>
          </cell>
        </row>
        <row r="1831">
          <cell r="H1831" t="str">
            <v>Azuébar</v>
          </cell>
        </row>
        <row r="1832">
          <cell r="H1832" t="str">
            <v>Barracas</v>
          </cell>
        </row>
        <row r="1833">
          <cell r="H1833" t="str">
            <v>Bejís</v>
          </cell>
        </row>
        <row r="1834">
          <cell r="H1834" t="str">
            <v>Benafer</v>
          </cell>
        </row>
        <row r="1835">
          <cell r="H1835" t="str">
            <v>Benafigos</v>
          </cell>
        </row>
        <row r="1836">
          <cell r="H1836" t="str">
            <v>Benasal</v>
          </cell>
        </row>
        <row r="1837">
          <cell r="H1837" t="str">
            <v>Benicarló</v>
          </cell>
        </row>
        <row r="1838">
          <cell r="H1838" t="str">
            <v>Benicasim/Benicàssim</v>
          </cell>
        </row>
        <row r="1839">
          <cell r="H1839" t="str">
            <v>Benlloch</v>
          </cell>
        </row>
        <row r="1840">
          <cell r="H1840" t="str">
            <v>Betxí</v>
          </cell>
        </row>
        <row r="1841">
          <cell r="H1841" t="str">
            <v>Borriana/Burriana</v>
          </cell>
        </row>
        <row r="1842">
          <cell r="H1842" t="str">
            <v>Borriol</v>
          </cell>
        </row>
        <row r="1843">
          <cell r="H1843" t="str">
            <v>Cabanes</v>
          </cell>
        </row>
        <row r="1844">
          <cell r="H1844" t="str">
            <v>Càlig</v>
          </cell>
        </row>
        <row r="1845">
          <cell r="H1845" t="str">
            <v>Canet lo Roig</v>
          </cell>
        </row>
        <row r="1846">
          <cell r="H1846" t="str">
            <v>Castell de Cabres</v>
          </cell>
        </row>
        <row r="1847">
          <cell r="H1847" t="str">
            <v>Castellfort</v>
          </cell>
        </row>
        <row r="1848">
          <cell r="H1848" t="str">
            <v>Castellnovo</v>
          </cell>
        </row>
        <row r="1849">
          <cell r="H1849" t="str">
            <v>Castellón de la Plana/Castelló de la Plana</v>
          </cell>
        </row>
        <row r="1850">
          <cell r="H1850" t="str">
            <v>Castillo de Villamalefa</v>
          </cell>
        </row>
        <row r="1851">
          <cell r="H1851" t="str">
            <v>Catí</v>
          </cell>
        </row>
        <row r="1852">
          <cell r="H1852" t="str">
            <v>Caudiel</v>
          </cell>
        </row>
        <row r="1853">
          <cell r="H1853" t="str">
            <v>Cervera del Maestre</v>
          </cell>
        </row>
        <row r="1854">
          <cell r="H1854" t="str">
            <v>Chert/Xert</v>
          </cell>
        </row>
        <row r="1855">
          <cell r="H1855" t="str">
            <v>Chilches/Xilxes</v>
          </cell>
        </row>
        <row r="1856">
          <cell r="H1856" t="str">
            <v>Chodos/Xodos</v>
          </cell>
        </row>
        <row r="1857">
          <cell r="H1857" t="str">
            <v>Chóvar</v>
          </cell>
        </row>
        <row r="1858">
          <cell r="H1858" t="str">
            <v>Cinctorres</v>
          </cell>
        </row>
        <row r="1859">
          <cell r="H1859" t="str">
            <v>Cirat</v>
          </cell>
        </row>
        <row r="1860">
          <cell r="H1860" t="str">
            <v>Cortes de Arenoso</v>
          </cell>
        </row>
        <row r="1861">
          <cell r="H1861" t="str">
            <v>Costur</v>
          </cell>
        </row>
        <row r="1862">
          <cell r="H1862" t="str">
            <v>Coves de Vinromà, les</v>
          </cell>
        </row>
        <row r="1863">
          <cell r="H1863" t="str">
            <v>Culla</v>
          </cell>
        </row>
        <row r="1864">
          <cell r="H1864" t="str">
            <v>Eslida</v>
          </cell>
        </row>
        <row r="1865">
          <cell r="H1865" t="str">
            <v>Espadilla</v>
          </cell>
        </row>
        <row r="1866">
          <cell r="H1866" t="str">
            <v>Fanzara</v>
          </cell>
        </row>
        <row r="1867">
          <cell r="H1867" t="str">
            <v>Figueroles</v>
          </cell>
        </row>
        <row r="1868">
          <cell r="H1868" t="str">
            <v>Forcall</v>
          </cell>
        </row>
        <row r="1869">
          <cell r="H1869" t="str">
            <v>Fuente la Reina</v>
          </cell>
        </row>
        <row r="1870">
          <cell r="H1870" t="str">
            <v>Fuentes de Ayódar</v>
          </cell>
        </row>
        <row r="1871">
          <cell r="H1871" t="str">
            <v>Gaibiel</v>
          </cell>
        </row>
        <row r="1872">
          <cell r="H1872" t="str">
            <v>Geldo</v>
          </cell>
        </row>
        <row r="1873">
          <cell r="H1873" t="str">
            <v>Herbés</v>
          </cell>
        </row>
        <row r="1874">
          <cell r="H1874" t="str">
            <v>Higueras</v>
          </cell>
        </row>
        <row r="1875">
          <cell r="H1875" t="str">
            <v>Jana, la</v>
          </cell>
        </row>
        <row r="1876">
          <cell r="H1876" t="str">
            <v>Jérica</v>
          </cell>
        </row>
        <row r="1877">
          <cell r="H1877" t="str">
            <v>Llosa, la</v>
          </cell>
        </row>
        <row r="1878">
          <cell r="H1878" t="str">
            <v>Lucena del Cid</v>
          </cell>
        </row>
        <row r="1879">
          <cell r="H1879" t="str">
            <v>Ludiente</v>
          </cell>
        </row>
        <row r="1880">
          <cell r="H1880" t="str">
            <v>Mata de Morella, la</v>
          </cell>
        </row>
        <row r="1881">
          <cell r="H1881" t="str">
            <v>Matet</v>
          </cell>
        </row>
        <row r="1882">
          <cell r="H1882" t="str">
            <v>Moncofa</v>
          </cell>
        </row>
        <row r="1883">
          <cell r="H1883" t="str">
            <v>Montán</v>
          </cell>
        </row>
        <row r="1884">
          <cell r="H1884" t="str">
            <v>Montanejos</v>
          </cell>
        </row>
        <row r="1885">
          <cell r="H1885" t="str">
            <v>Morella</v>
          </cell>
        </row>
        <row r="1886">
          <cell r="H1886" t="str">
            <v>Navajas</v>
          </cell>
        </row>
        <row r="1887">
          <cell r="H1887" t="str">
            <v>Nules</v>
          </cell>
        </row>
        <row r="1888">
          <cell r="H1888" t="str">
            <v>Olocau del Rey</v>
          </cell>
        </row>
        <row r="1889">
          <cell r="H1889" t="str">
            <v>Onda</v>
          </cell>
        </row>
        <row r="1890">
          <cell r="H1890" t="str">
            <v>Oropesa del Mar/Orpesa</v>
          </cell>
        </row>
        <row r="1891">
          <cell r="H1891" t="str">
            <v>Palanques</v>
          </cell>
        </row>
        <row r="1892">
          <cell r="H1892" t="str">
            <v>Pavías</v>
          </cell>
        </row>
        <row r="1893">
          <cell r="H1893" t="str">
            <v>Peníscola/Peñíscola</v>
          </cell>
        </row>
        <row r="1894">
          <cell r="H1894" t="str">
            <v>Pina de Montalgrao</v>
          </cell>
        </row>
        <row r="1895">
          <cell r="H1895" t="str">
            <v>Pobla de Benifassà, la</v>
          </cell>
        </row>
        <row r="1896">
          <cell r="H1896" t="str">
            <v>Pobla Tornesa, la</v>
          </cell>
        </row>
        <row r="1897">
          <cell r="H1897" t="str">
            <v>Portell de Morella</v>
          </cell>
        </row>
        <row r="1898">
          <cell r="H1898" t="str">
            <v>Puebla de Arenoso</v>
          </cell>
        </row>
        <row r="1899">
          <cell r="H1899" t="str">
            <v>Ribesalbes</v>
          </cell>
        </row>
        <row r="1900">
          <cell r="H1900" t="str">
            <v>Rossell</v>
          </cell>
        </row>
        <row r="1901">
          <cell r="H1901" t="str">
            <v>Sacañet</v>
          </cell>
        </row>
        <row r="1902">
          <cell r="H1902" t="str">
            <v>Salzadella, la</v>
          </cell>
        </row>
        <row r="1903">
          <cell r="H1903" t="str">
            <v>San Rafael del Río</v>
          </cell>
        </row>
        <row r="1904">
          <cell r="H1904" t="str">
            <v>Sant Joan de Moró</v>
          </cell>
        </row>
        <row r="1905">
          <cell r="H1905" t="str">
            <v>Sant Jordi/San Jorge</v>
          </cell>
        </row>
        <row r="1906">
          <cell r="H1906" t="str">
            <v>Sant Mateu</v>
          </cell>
        </row>
        <row r="1907">
          <cell r="H1907" t="str">
            <v>Santa Magdalena de Pulpis</v>
          </cell>
        </row>
        <row r="1908">
          <cell r="H1908" t="str">
            <v>Segorbe</v>
          </cell>
        </row>
        <row r="1909">
          <cell r="H1909" t="str">
            <v>Serratella, la</v>
          </cell>
        </row>
        <row r="1910">
          <cell r="H1910" t="str">
            <v>Sierra Engarcerán</v>
          </cell>
        </row>
        <row r="1911">
          <cell r="H1911" t="str">
            <v>Soneja</v>
          </cell>
        </row>
        <row r="1912">
          <cell r="H1912" t="str">
            <v>Sot de Ferrer</v>
          </cell>
        </row>
        <row r="1913">
          <cell r="H1913" t="str">
            <v>Sueras/Suera</v>
          </cell>
        </row>
        <row r="1914">
          <cell r="H1914" t="str">
            <v>Tales</v>
          </cell>
        </row>
        <row r="1915">
          <cell r="H1915" t="str">
            <v>Teresa</v>
          </cell>
        </row>
        <row r="1916">
          <cell r="H1916" t="str">
            <v>Tírig</v>
          </cell>
        </row>
        <row r="1917">
          <cell r="H1917" t="str">
            <v>Todolella</v>
          </cell>
        </row>
        <row r="1918">
          <cell r="H1918" t="str">
            <v>Toga</v>
          </cell>
        </row>
        <row r="1919">
          <cell r="H1919" t="str">
            <v>Torás</v>
          </cell>
        </row>
        <row r="1920">
          <cell r="H1920" t="str">
            <v>Toro, El</v>
          </cell>
        </row>
        <row r="1921">
          <cell r="H1921" t="str">
            <v>Torralba del Pinar</v>
          </cell>
        </row>
        <row r="1922">
          <cell r="H1922" t="str">
            <v>Torre d'En Besora, la</v>
          </cell>
        </row>
        <row r="1923">
          <cell r="H1923" t="str">
            <v>Torre d'en Doménec, la</v>
          </cell>
        </row>
        <row r="1924">
          <cell r="H1924" t="str">
            <v>Torreblanca</v>
          </cell>
        </row>
        <row r="1925">
          <cell r="H1925" t="str">
            <v>Torrechiva</v>
          </cell>
        </row>
        <row r="1926">
          <cell r="H1926" t="str">
            <v>Traiguera</v>
          </cell>
        </row>
        <row r="1927">
          <cell r="H1927" t="str">
            <v>Useras/Useres, les</v>
          </cell>
        </row>
        <row r="1928">
          <cell r="H1928" t="str">
            <v>Vall d'Alba</v>
          </cell>
        </row>
        <row r="1929">
          <cell r="H1929" t="str">
            <v>Vall de Almonacid</v>
          </cell>
        </row>
        <row r="1930">
          <cell r="H1930" t="str">
            <v>Vall d'Uixó, la</v>
          </cell>
        </row>
        <row r="1931">
          <cell r="H1931" t="str">
            <v>Vallat</v>
          </cell>
        </row>
        <row r="1932">
          <cell r="H1932" t="str">
            <v>Vallibona</v>
          </cell>
        </row>
        <row r="1933">
          <cell r="H1933" t="str">
            <v>Vilafamés</v>
          </cell>
        </row>
        <row r="1934">
          <cell r="H1934" t="str">
            <v>Vilanova d'Alcolea</v>
          </cell>
        </row>
        <row r="1935">
          <cell r="H1935" t="str">
            <v>Vilar de Canes</v>
          </cell>
        </row>
        <row r="1936">
          <cell r="H1936" t="str">
            <v>Vila-real</v>
          </cell>
        </row>
        <row r="1937">
          <cell r="H1937" t="str">
            <v>Vilavella, la</v>
          </cell>
        </row>
        <row r="1938">
          <cell r="H1938" t="str">
            <v>Villafranca del Cid/Vilafranca</v>
          </cell>
        </row>
        <row r="1939">
          <cell r="H1939" t="str">
            <v>Villahermosa del Río</v>
          </cell>
        </row>
        <row r="1940">
          <cell r="H1940" t="str">
            <v>Villamalur</v>
          </cell>
        </row>
        <row r="1941">
          <cell r="H1941" t="str">
            <v>Villanueva de Viver</v>
          </cell>
        </row>
        <row r="1942">
          <cell r="H1942" t="str">
            <v>Villores</v>
          </cell>
        </row>
        <row r="1943">
          <cell r="H1943" t="str">
            <v>Vinaròs</v>
          </cell>
        </row>
        <row r="1944">
          <cell r="H1944" t="str">
            <v>Vistabella del Maestrazgo</v>
          </cell>
        </row>
        <row r="1945">
          <cell r="H1945" t="str">
            <v>Viver</v>
          </cell>
        </row>
        <row r="1946">
          <cell r="H1946" t="str">
            <v>Zorita del Maestrazgo</v>
          </cell>
        </row>
        <row r="1947">
          <cell r="H1947" t="str">
            <v>Zucaina</v>
          </cell>
        </row>
        <row r="1948">
          <cell r="H1948" t="str">
            <v>Abenójar</v>
          </cell>
        </row>
        <row r="1949">
          <cell r="H1949" t="str">
            <v>Agudo</v>
          </cell>
        </row>
        <row r="1950">
          <cell r="H1950" t="str">
            <v>Alamillo</v>
          </cell>
        </row>
        <row r="1951">
          <cell r="H1951" t="str">
            <v>Albaladejo</v>
          </cell>
        </row>
        <row r="1952">
          <cell r="H1952" t="str">
            <v>Alcázar de San Juan</v>
          </cell>
        </row>
        <row r="1953">
          <cell r="H1953" t="str">
            <v>Alcoba</v>
          </cell>
        </row>
        <row r="1954">
          <cell r="H1954" t="str">
            <v>Alcolea de Calatrava</v>
          </cell>
        </row>
        <row r="1955">
          <cell r="H1955" t="str">
            <v>Alcubillas</v>
          </cell>
        </row>
        <row r="1956">
          <cell r="H1956" t="str">
            <v>Aldea del Rey</v>
          </cell>
        </row>
        <row r="1957">
          <cell r="H1957" t="str">
            <v>Alhambra</v>
          </cell>
        </row>
        <row r="1958">
          <cell r="H1958" t="str">
            <v>Almadén</v>
          </cell>
        </row>
        <row r="1959">
          <cell r="H1959" t="str">
            <v>Almadenejos</v>
          </cell>
        </row>
        <row r="1960">
          <cell r="H1960" t="str">
            <v>Almagro</v>
          </cell>
        </row>
        <row r="1961">
          <cell r="H1961" t="str">
            <v>Almedina</v>
          </cell>
        </row>
        <row r="1962">
          <cell r="H1962" t="str">
            <v>Almodóvar del Campo</v>
          </cell>
        </row>
        <row r="1963">
          <cell r="H1963" t="str">
            <v>Almuradiel</v>
          </cell>
        </row>
        <row r="1964">
          <cell r="H1964" t="str">
            <v>Anchuras</v>
          </cell>
        </row>
        <row r="1965">
          <cell r="H1965" t="str">
            <v>Arenales de San Gregorio</v>
          </cell>
        </row>
        <row r="1966">
          <cell r="H1966" t="str">
            <v>Arenas de San Juan</v>
          </cell>
        </row>
        <row r="1967">
          <cell r="H1967" t="str">
            <v>Argamasilla de Alba</v>
          </cell>
        </row>
        <row r="1968">
          <cell r="H1968" t="str">
            <v>Argamasilla de Calatrava</v>
          </cell>
        </row>
        <row r="1969">
          <cell r="H1969" t="str">
            <v>Arroba de los Montes</v>
          </cell>
        </row>
        <row r="1970">
          <cell r="H1970" t="str">
            <v>Ballesteros de Calatrava</v>
          </cell>
        </row>
        <row r="1971">
          <cell r="H1971" t="str">
            <v>Bolaños de Calatrava</v>
          </cell>
        </row>
        <row r="1972">
          <cell r="H1972" t="str">
            <v>Brazatortas</v>
          </cell>
        </row>
        <row r="1973">
          <cell r="H1973" t="str">
            <v>Cabezarados</v>
          </cell>
        </row>
        <row r="1974">
          <cell r="H1974" t="str">
            <v>Cabezarrubias del Puerto</v>
          </cell>
        </row>
        <row r="1975">
          <cell r="H1975" t="str">
            <v>Calzada de Calatrava</v>
          </cell>
        </row>
        <row r="1976">
          <cell r="H1976" t="str">
            <v>Campo de Criptana</v>
          </cell>
        </row>
        <row r="1977">
          <cell r="H1977" t="str">
            <v>Cañada de Calatrava</v>
          </cell>
        </row>
        <row r="1978">
          <cell r="H1978" t="str">
            <v>Caracuel de Calatrava</v>
          </cell>
        </row>
        <row r="1979">
          <cell r="H1979" t="str">
            <v>Carrión de Calatrava</v>
          </cell>
        </row>
        <row r="1980">
          <cell r="H1980" t="str">
            <v>Carrizosa</v>
          </cell>
        </row>
        <row r="1981">
          <cell r="H1981" t="str">
            <v>Castellar de Santiago</v>
          </cell>
        </row>
        <row r="1982">
          <cell r="H1982" t="str">
            <v>Chillón</v>
          </cell>
        </row>
        <row r="1983">
          <cell r="H1983" t="str">
            <v>Ciudad Real</v>
          </cell>
        </row>
        <row r="1984">
          <cell r="H1984" t="str">
            <v>Corral de Calatrava</v>
          </cell>
        </row>
        <row r="1985">
          <cell r="H1985" t="str">
            <v>Cortijos, Los</v>
          </cell>
        </row>
        <row r="1986">
          <cell r="H1986" t="str">
            <v>Cózar</v>
          </cell>
        </row>
        <row r="1987">
          <cell r="H1987" t="str">
            <v>Daimiel</v>
          </cell>
        </row>
        <row r="1988">
          <cell r="H1988" t="str">
            <v>Fernán Caballero</v>
          </cell>
        </row>
        <row r="1989">
          <cell r="H1989" t="str">
            <v>Fontanarejo</v>
          </cell>
        </row>
        <row r="1990">
          <cell r="H1990" t="str">
            <v>Fuencaliente</v>
          </cell>
        </row>
        <row r="1991">
          <cell r="H1991" t="str">
            <v>Fuenllana</v>
          </cell>
        </row>
        <row r="1992">
          <cell r="H1992" t="str">
            <v>Fuente el Fresno</v>
          </cell>
        </row>
        <row r="1993">
          <cell r="H1993" t="str">
            <v>Granátula de Calatrava</v>
          </cell>
        </row>
        <row r="1994">
          <cell r="H1994" t="str">
            <v>Guadalmez</v>
          </cell>
        </row>
        <row r="1995">
          <cell r="H1995" t="str">
            <v>Herencia</v>
          </cell>
        </row>
        <row r="1996">
          <cell r="H1996" t="str">
            <v>Hinojosas de Calatrava</v>
          </cell>
        </row>
        <row r="1997">
          <cell r="H1997" t="str">
            <v>Horcajo de los Montes</v>
          </cell>
        </row>
        <row r="1998">
          <cell r="H1998" t="str">
            <v>Labores, Las</v>
          </cell>
        </row>
        <row r="1999">
          <cell r="H1999" t="str">
            <v>Llanos del Caudillo</v>
          </cell>
        </row>
        <row r="2000">
          <cell r="H2000" t="str">
            <v>Luciana</v>
          </cell>
        </row>
        <row r="2001">
          <cell r="H2001" t="str">
            <v>Malagón</v>
          </cell>
        </row>
        <row r="2002">
          <cell r="H2002" t="str">
            <v>Manzanares</v>
          </cell>
        </row>
        <row r="2003">
          <cell r="H2003" t="str">
            <v>Membrilla</v>
          </cell>
        </row>
        <row r="2004">
          <cell r="H2004" t="str">
            <v>Mestanza</v>
          </cell>
        </row>
        <row r="2005">
          <cell r="H2005" t="str">
            <v>Miguelturra</v>
          </cell>
        </row>
        <row r="2006">
          <cell r="H2006" t="str">
            <v>Montiel</v>
          </cell>
        </row>
        <row r="2007">
          <cell r="H2007" t="str">
            <v>Moral de Calatrava</v>
          </cell>
        </row>
        <row r="2008">
          <cell r="H2008" t="str">
            <v>Navalpino</v>
          </cell>
        </row>
        <row r="2009">
          <cell r="H2009" t="str">
            <v>Navas de Estena</v>
          </cell>
        </row>
        <row r="2010">
          <cell r="H2010" t="str">
            <v>Pedro Muñoz</v>
          </cell>
        </row>
        <row r="2011">
          <cell r="H2011" t="str">
            <v>Picón</v>
          </cell>
        </row>
        <row r="2012">
          <cell r="H2012" t="str">
            <v>Piedrabuena</v>
          </cell>
        </row>
        <row r="2013">
          <cell r="H2013" t="str">
            <v>Poblete</v>
          </cell>
        </row>
        <row r="2014">
          <cell r="H2014" t="str">
            <v>Porzuna</v>
          </cell>
        </row>
        <row r="2015">
          <cell r="H2015" t="str">
            <v>Pozuelo de Calatrava</v>
          </cell>
        </row>
        <row r="2016">
          <cell r="H2016" t="str">
            <v>Pozuelos de Calatrava, Los</v>
          </cell>
        </row>
        <row r="2017">
          <cell r="H2017" t="str">
            <v>Puebla de Don Rodrigo</v>
          </cell>
        </row>
        <row r="2018">
          <cell r="H2018" t="str">
            <v>Puebla del Príncipe</v>
          </cell>
        </row>
        <row r="2019">
          <cell r="H2019" t="str">
            <v>Puerto Lápice</v>
          </cell>
        </row>
        <row r="2020">
          <cell r="H2020" t="str">
            <v>Puertollano</v>
          </cell>
        </row>
        <row r="2021">
          <cell r="H2021" t="str">
            <v>Retuerta del Bullaque</v>
          </cell>
        </row>
        <row r="2022">
          <cell r="H2022" t="str">
            <v>Robledo, El</v>
          </cell>
        </row>
        <row r="2023">
          <cell r="H2023" t="str">
            <v>Ruidera</v>
          </cell>
        </row>
        <row r="2024">
          <cell r="H2024" t="str">
            <v>Saceruela</v>
          </cell>
        </row>
        <row r="2025">
          <cell r="H2025" t="str">
            <v>San Carlos del Valle</v>
          </cell>
        </row>
        <row r="2026">
          <cell r="H2026" t="str">
            <v>San Lorenzo de Calatrava</v>
          </cell>
        </row>
        <row r="2027">
          <cell r="H2027" t="str">
            <v>Santa Cruz de los Cáñamos</v>
          </cell>
        </row>
        <row r="2028">
          <cell r="H2028" t="str">
            <v>Santa Cruz de Mudela</v>
          </cell>
        </row>
        <row r="2029">
          <cell r="H2029" t="str">
            <v>Socuéllamos</v>
          </cell>
        </row>
        <row r="2030">
          <cell r="H2030" t="str">
            <v>Solana del Pino</v>
          </cell>
        </row>
        <row r="2031">
          <cell r="H2031" t="str">
            <v>Solana, La</v>
          </cell>
        </row>
        <row r="2032">
          <cell r="H2032" t="str">
            <v>Terrinches</v>
          </cell>
        </row>
        <row r="2033">
          <cell r="H2033" t="str">
            <v>Tomelloso</v>
          </cell>
        </row>
        <row r="2034">
          <cell r="H2034" t="str">
            <v>Torralba de Calatrava</v>
          </cell>
        </row>
        <row r="2035">
          <cell r="H2035" t="str">
            <v>Torre de Juan Abad</v>
          </cell>
        </row>
        <row r="2036">
          <cell r="H2036" t="str">
            <v>Torrenueva</v>
          </cell>
        </row>
        <row r="2037">
          <cell r="H2037" t="str">
            <v>Valdemanco del Esteras</v>
          </cell>
        </row>
        <row r="2038">
          <cell r="H2038" t="str">
            <v>Valdepeñas</v>
          </cell>
        </row>
        <row r="2039">
          <cell r="H2039" t="str">
            <v>Valenzuela de Calatrava</v>
          </cell>
        </row>
        <row r="2040">
          <cell r="H2040" t="str">
            <v>Villahermosa</v>
          </cell>
        </row>
        <row r="2041">
          <cell r="H2041" t="str">
            <v>Villamanrique</v>
          </cell>
        </row>
        <row r="2042">
          <cell r="H2042" t="str">
            <v>Villamayor de Calatrava</v>
          </cell>
        </row>
        <row r="2043">
          <cell r="H2043" t="str">
            <v>Villanueva de la Fuente</v>
          </cell>
        </row>
        <row r="2044">
          <cell r="H2044" t="str">
            <v>Villanueva de los Infantes</v>
          </cell>
        </row>
        <row r="2045">
          <cell r="H2045" t="str">
            <v>Villanueva de San Carlos</v>
          </cell>
        </row>
        <row r="2046">
          <cell r="H2046" t="str">
            <v>Villar del Pozo</v>
          </cell>
        </row>
        <row r="2047">
          <cell r="H2047" t="str">
            <v>Villarrubia de los Ojos</v>
          </cell>
        </row>
        <row r="2048">
          <cell r="H2048" t="str">
            <v>Villarta de San Juan</v>
          </cell>
        </row>
        <row r="2049">
          <cell r="H2049" t="str">
            <v>Viso del Marqués</v>
          </cell>
        </row>
        <row r="2050">
          <cell r="H2050" t="str">
            <v>Adamuz</v>
          </cell>
        </row>
        <row r="2051">
          <cell r="H2051" t="str">
            <v>Aguilar de la Frontera</v>
          </cell>
        </row>
        <row r="2052">
          <cell r="H2052" t="str">
            <v>Alcaracejos</v>
          </cell>
        </row>
        <row r="2053">
          <cell r="H2053" t="str">
            <v>Almedinilla</v>
          </cell>
        </row>
        <row r="2054">
          <cell r="H2054" t="str">
            <v>Almodóvar del Río</v>
          </cell>
        </row>
        <row r="2055">
          <cell r="H2055" t="str">
            <v>Añora</v>
          </cell>
        </row>
        <row r="2056">
          <cell r="H2056" t="str">
            <v>Baena</v>
          </cell>
        </row>
        <row r="2057">
          <cell r="H2057" t="str">
            <v>Belalcázar</v>
          </cell>
        </row>
        <row r="2058">
          <cell r="H2058" t="str">
            <v>Belmez</v>
          </cell>
        </row>
        <row r="2059">
          <cell r="H2059" t="str">
            <v>Benamejí</v>
          </cell>
        </row>
        <row r="2060">
          <cell r="H2060" t="str">
            <v>Blázquez, Los</v>
          </cell>
        </row>
        <row r="2061">
          <cell r="H2061" t="str">
            <v>Bujalance</v>
          </cell>
        </row>
        <row r="2062">
          <cell r="H2062" t="str">
            <v>Cabra</v>
          </cell>
        </row>
        <row r="2063">
          <cell r="H2063" t="str">
            <v>Cañete de las Torres</v>
          </cell>
        </row>
        <row r="2064">
          <cell r="H2064" t="str">
            <v>Carcabuey</v>
          </cell>
        </row>
        <row r="2065">
          <cell r="H2065" t="str">
            <v>Cardeña</v>
          </cell>
        </row>
        <row r="2066">
          <cell r="H2066" t="str">
            <v>Carlota, La</v>
          </cell>
        </row>
        <row r="2067">
          <cell r="H2067" t="str">
            <v>Carpio, El</v>
          </cell>
        </row>
        <row r="2068">
          <cell r="H2068" t="str">
            <v>Castro del Río</v>
          </cell>
        </row>
        <row r="2069">
          <cell r="H2069" t="str">
            <v>Conquista</v>
          </cell>
        </row>
        <row r="2070">
          <cell r="H2070" t="str">
            <v>Córdoba</v>
          </cell>
        </row>
        <row r="2071">
          <cell r="H2071" t="str">
            <v>Doña Mencía</v>
          </cell>
        </row>
        <row r="2072">
          <cell r="H2072" t="str">
            <v>Dos Torres</v>
          </cell>
        </row>
        <row r="2073">
          <cell r="H2073" t="str">
            <v>Encinas Reales</v>
          </cell>
        </row>
        <row r="2074">
          <cell r="H2074" t="str">
            <v>Espejo</v>
          </cell>
        </row>
        <row r="2075">
          <cell r="H2075" t="str">
            <v>Espiel</v>
          </cell>
        </row>
        <row r="2076">
          <cell r="H2076" t="str">
            <v>Fernán-Núñez</v>
          </cell>
        </row>
        <row r="2077">
          <cell r="H2077" t="str">
            <v>Fuente la Lancha</v>
          </cell>
        </row>
        <row r="2078">
          <cell r="H2078" t="str">
            <v>Fuente Obejuna</v>
          </cell>
        </row>
        <row r="2079">
          <cell r="H2079" t="str">
            <v>Fuente Palmera</v>
          </cell>
        </row>
        <row r="2080">
          <cell r="H2080" t="str">
            <v>Fuente-Tójar</v>
          </cell>
        </row>
        <row r="2081">
          <cell r="H2081" t="str">
            <v>Granjuela, La</v>
          </cell>
        </row>
        <row r="2082">
          <cell r="H2082" t="str">
            <v>Guadalcázar</v>
          </cell>
        </row>
        <row r="2083">
          <cell r="H2083" t="str">
            <v>Guijo, El</v>
          </cell>
        </row>
        <row r="2084">
          <cell r="H2084" t="str">
            <v>Hinojosa del Duque</v>
          </cell>
        </row>
        <row r="2085">
          <cell r="H2085" t="str">
            <v>Hornachuelos</v>
          </cell>
        </row>
        <row r="2086">
          <cell r="H2086" t="str">
            <v>Iznájar</v>
          </cell>
        </row>
        <row r="2087">
          <cell r="H2087" t="str">
            <v>Lucena</v>
          </cell>
        </row>
        <row r="2088">
          <cell r="H2088" t="str">
            <v>Luque</v>
          </cell>
        </row>
        <row r="2089">
          <cell r="H2089" t="str">
            <v>Montalbán de Córdoba</v>
          </cell>
        </row>
        <row r="2090">
          <cell r="H2090" t="str">
            <v>Montemayor</v>
          </cell>
        </row>
        <row r="2091">
          <cell r="H2091" t="str">
            <v>Montilla</v>
          </cell>
        </row>
        <row r="2092">
          <cell r="H2092" t="str">
            <v>Montoro</v>
          </cell>
        </row>
        <row r="2093">
          <cell r="H2093" t="str">
            <v>Monturque</v>
          </cell>
        </row>
        <row r="2094">
          <cell r="H2094" t="str">
            <v>Moriles</v>
          </cell>
        </row>
        <row r="2095">
          <cell r="H2095" t="str">
            <v>Nueva Carteya</v>
          </cell>
        </row>
        <row r="2096">
          <cell r="H2096" t="str">
            <v>Obejo</v>
          </cell>
        </row>
        <row r="2097">
          <cell r="H2097" t="str">
            <v>Palenciana</v>
          </cell>
        </row>
        <row r="2098">
          <cell r="H2098" t="str">
            <v>Palma del Río</v>
          </cell>
        </row>
        <row r="2099">
          <cell r="H2099" t="str">
            <v>Pedro Abad</v>
          </cell>
        </row>
        <row r="2100">
          <cell r="H2100" t="str">
            <v>Pedroche</v>
          </cell>
        </row>
        <row r="2101">
          <cell r="H2101" t="str">
            <v>Peñarroya-Pueblonuevo</v>
          </cell>
        </row>
        <row r="2102">
          <cell r="H2102" t="str">
            <v>Posadas</v>
          </cell>
        </row>
        <row r="2103">
          <cell r="H2103" t="str">
            <v>Pozoblanco</v>
          </cell>
        </row>
        <row r="2104">
          <cell r="H2104" t="str">
            <v>Priego de Córdoba</v>
          </cell>
        </row>
        <row r="2105">
          <cell r="H2105" t="str">
            <v>Puente Genil</v>
          </cell>
        </row>
        <row r="2106">
          <cell r="H2106" t="str">
            <v>Rambla, La</v>
          </cell>
        </row>
        <row r="2107">
          <cell r="H2107" t="str">
            <v>Rute</v>
          </cell>
        </row>
        <row r="2108">
          <cell r="H2108" t="str">
            <v>San Sebastián de los Ballesteros</v>
          </cell>
        </row>
        <row r="2109">
          <cell r="H2109" t="str">
            <v>Santa Eufemia</v>
          </cell>
        </row>
        <row r="2110">
          <cell r="H2110" t="str">
            <v>Santaella</v>
          </cell>
        </row>
        <row r="2111">
          <cell r="H2111" t="str">
            <v>Torrecampo</v>
          </cell>
        </row>
        <row r="2112">
          <cell r="H2112" t="str">
            <v>Valenzuela</v>
          </cell>
        </row>
        <row r="2113">
          <cell r="H2113" t="str">
            <v>Valsequillo</v>
          </cell>
        </row>
        <row r="2114">
          <cell r="H2114" t="str">
            <v>Victoria, La</v>
          </cell>
        </row>
        <row r="2115">
          <cell r="H2115" t="str">
            <v>Villa del Río</v>
          </cell>
        </row>
        <row r="2116">
          <cell r="H2116" t="str">
            <v>Villafranca de Córdoba</v>
          </cell>
        </row>
        <row r="2117">
          <cell r="H2117" t="str">
            <v>Villaharta</v>
          </cell>
        </row>
        <row r="2118">
          <cell r="H2118" t="str">
            <v>Villanueva de Córdoba</v>
          </cell>
        </row>
        <row r="2119">
          <cell r="H2119" t="str">
            <v>Villanueva del Duque</v>
          </cell>
        </row>
        <row r="2120">
          <cell r="H2120" t="str">
            <v>Villanueva del Rey</v>
          </cell>
        </row>
        <row r="2121">
          <cell r="H2121" t="str">
            <v>Villaralto</v>
          </cell>
        </row>
        <row r="2122">
          <cell r="H2122" t="str">
            <v>Villaviciosa de Córdoba</v>
          </cell>
        </row>
        <row r="2123">
          <cell r="H2123" t="str">
            <v>Viso, El</v>
          </cell>
        </row>
        <row r="2124">
          <cell r="H2124" t="str">
            <v>Zuheros</v>
          </cell>
        </row>
        <row r="2125">
          <cell r="H2125" t="str">
            <v>Abegondo</v>
          </cell>
        </row>
        <row r="2126">
          <cell r="H2126" t="str">
            <v>Ames</v>
          </cell>
        </row>
        <row r="2127">
          <cell r="H2127" t="str">
            <v>Aranga</v>
          </cell>
        </row>
        <row r="2128">
          <cell r="H2128" t="str">
            <v>Ares</v>
          </cell>
        </row>
        <row r="2129">
          <cell r="H2129" t="str">
            <v>Arteixo</v>
          </cell>
        </row>
        <row r="2130">
          <cell r="H2130" t="str">
            <v>Arzúa</v>
          </cell>
        </row>
        <row r="2131">
          <cell r="H2131" t="str">
            <v>Baña, A</v>
          </cell>
        </row>
        <row r="2132">
          <cell r="H2132" t="str">
            <v>Bergondo</v>
          </cell>
        </row>
        <row r="2133">
          <cell r="H2133" t="str">
            <v>Betanzos</v>
          </cell>
        </row>
        <row r="2134">
          <cell r="H2134" t="str">
            <v>Boimorto</v>
          </cell>
        </row>
        <row r="2135">
          <cell r="H2135" t="str">
            <v>Boiro</v>
          </cell>
        </row>
        <row r="2136">
          <cell r="H2136" t="str">
            <v>Boqueixón</v>
          </cell>
        </row>
        <row r="2137">
          <cell r="H2137" t="str">
            <v>Brión</v>
          </cell>
        </row>
        <row r="2138">
          <cell r="H2138" t="str">
            <v>Cabana de Bergantiños</v>
          </cell>
        </row>
        <row r="2139">
          <cell r="H2139" t="str">
            <v>Cabanas</v>
          </cell>
        </row>
        <row r="2140">
          <cell r="H2140" t="str">
            <v>Camariñas</v>
          </cell>
        </row>
        <row r="2141">
          <cell r="H2141" t="str">
            <v>Cambre</v>
          </cell>
        </row>
        <row r="2142">
          <cell r="H2142" t="str">
            <v>Capela, A</v>
          </cell>
        </row>
        <row r="2143">
          <cell r="H2143" t="str">
            <v>Carballo</v>
          </cell>
        </row>
        <row r="2144">
          <cell r="H2144" t="str">
            <v>Cariño</v>
          </cell>
        </row>
        <row r="2145">
          <cell r="H2145" t="str">
            <v>Carnota</v>
          </cell>
        </row>
        <row r="2146">
          <cell r="H2146" t="str">
            <v>Carral</v>
          </cell>
        </row>
        <row r="2147">
          <cell r="H2147" t="str">
            <v>Cedeira</v>
          </cell>
        </row>
        <row r="2148">
          <cell r="H2148" t="str">
            <v>Cee</v>
          </cell>
        </row>
        <row r="2149">
          <cell r="H2149" t="str">
            <v>Cerceda</v>
          </cell>
        </row>
        <row r="2150">
          <cell r="H2150" t="str">
            <v>Cerdido</v>
          </cell>
        </row>
        <row r="2151">
          <cell r="H2151" t="str">
            <v>Coirós</v>
          </cell>
        </row>
        <row r="2152">
          <cell r="H2152" t="str">
            <v>Corcubión</v>
          </cell>
        </row>
        <row r="2153">
          <cell r="H2153" t="str">
            <v>Coristanco</v>
          </cell>
        </row>
        <row r="2154">
          <cell r="H2154" t="str">
            <v>Coruña, A</v>
          </cell>
        </row>
        <row r="2155">
          <cell r="H2155" t="str">
            <v>Culleredo</v>
          </cell>
        </row>
        <row r="2156">
          <cell r="H2156" t="str">
            <v>Curtis</v>
          </cell>
        </row>
        <row r="2157">
          <cell r="H2157" t="str">
            <v>Dodro</v>
          </cell>
        </row>
        <row r="2158">
          <cell r="H2158" t="str">
            <v>Dumbría</v>
          </cell>
        </row>
        <row r="2159">
          <cell r="H2159" t="str">
            <v>Fene</v>
          </cell>
        </row>
        <row r="2160">
          <cell r="H2160" t="str">
            <v>Ferrol</v>
          </cell>
        </row>
        <row r="2161">
          <cell r="H2161" t="str">
            <v>Fisterra</v>
          </cell>
        </row>
        <row r="2162">
          <cell r="H2162" t="str">
            <v>Frades</v>
          </cell>
        </row>
        <row r="2163">
          <cell r="H2163" t="str">
            <v>Irixoa</v>
          </cell>
        </row>
        <row r="2164">
          <cell r="H2164" t="str">
            <v>Laracha, A</v>
          </cell>
        </row>
        <row r="2165">
          <cell r="H2165" t="str">
            <v>Laxe</v>
          </cell>
        </row>
        <row r="2166">
          <cell r="H2166" t="str">
            <v>Lousame</v>
          </cell>
        </row>
        <row r="2167">
          <cell r="H2167" t="str">
            <v>Malpica de Bergantiños</v>
          </cell>
        </row>
        <row r="2168">
          <cell r="H2168" t="str">
            <v>Mañón</v>
          </cell>
        </row>
        <row r="2169">
          <cell r="H2169" t="str">
            <v>Mazaricos</v>
          </cell>
        </row>
        <row r="2170">
          <cell r="H2170" t="str">
            <v>Melide</v>
          </cell>
        </row>
        <row r="2171">
          <cell r="H2171" t="str">
            <v>Mesía</v>
          </cell>
        </row>
        <row r="2172">
          <cell r="H2172" t="str">
            <v>Miño</v>
          </cell>
        </row>
        <row r="2173">
          <cell r="H2173" t="str">
            <v>Moeche</v>
          </cell>
        </row>
        <row r="2174">
          <cell r="H2174" t="str">
            <v>Monfero</v>
          </cell>
        </row>
        <row r="2175">
          <cell r="H2175" t="str">
            <v>Mugardos</v>
          </cell>
        </row>
        <row r="2176">
          <cell r="H2176" t="str">
            <v>Muros</v>
          </cell>
        </row>
        <row r="2177">
          <cell r="H2177" t="str">
            <v>Muxía</v>
          </cell>
        </row>
        <row r="2178">
          <cell r="H2178" t="str">
            <v>Narón</v>
          </cell>
        </row>
        <row r="2179">
          <cell r="H2179" t="str">
            <v>Neda</v>
          </cell>
        </row>
        <row r="2180">
          <cell r="H2180" t="str">
            <v>Negreira</v>
          </cell>
        </row>
        <row r="2181">
          <cell r="H2181" t="str">
            <v>Noia</v>
          </cell>
        </row>
        <row r="2182">
          <cell r="H2182" t="str">
            <v>Oleiros</v>
          </cell>
        </row>
        <row r="2183">
          <cell r="H2183" t="str">
            <v>Ordes</v>
          </cell>
        </row>
        <row r="2184">
          <cell r="H2184" t="str">
            <v>Oroso</v>
          </cell>
        </row>
        <row r="2185">
          <cell r="H2185" t="str">
            <v>Ortigueira</v>
          </cell>
        </row>
        <row r="2186">
          <cell r="H2186" t="str">
            <v>Outes</v>
          </cell>
        </row>
        <row r="2187">
          <cell r="H2187" t="str">
            <v>Oza-Cesuras</v>
          </cell>
        </row>
        <row r="2188">
          <cell r="H2188" t="str">
            <v>Paderne</v>
          </cell>
        </row>
        <row r="2189">
          <cell r="H2189" t="str">
            <v>Padrón</v>
          </cell>
        </row>
        <row r="2190">
          <cell r="H2190" t="str">
            <v>Pino, O</v>
          </cell>
        </row>
        <row r="2191">
          <cell r="H2191" t="str">
            <v>Pobra do Caramiñal, A</v>
          </cell>
        </row>
        <row r="2192">
          <cell r="H2192" t="str">
            <v>Ponteceso</v>
          </cell>
        </row>
        <row r="2193">
          <cell r="H2193" t="str">
            <v>Pontedeume</v>
          </cell>
        </row>
        <row r="2194">
          <cell r="H2194" t="str">
            <v>Pontes de García Rodríguez, As</v>
          </cell>
        </row>
        <row r="2195">
          <cell r="H2195" t="str">
            <v>Porto do Son</v>
          </cell>
        </row>
        <row r="2196">
          <cell r="H2196" t="str">
            <v>Rianxo</v>
          </cell>
        </row>
        <row r="2197">
          <cell r="H2197" t="str">
            <v>Ribeira</v>
          </cell>
        </row>
        <row r="2198">
          <cell r="H2198" t="str">
            <v>Rois</v>
          </cell>
        </row>
        <row r="2199">
          <cell r="H2199" t="str">
            <v>Sada</v>
          </cell>
        </row>
        <row r="2200">
          <cell r="H2200" t="str">
            <v>San Sadurniño</v>
          </cell>
        </row>
        <row r="2201">
          <cell r="H2201" t="str">
            <v>Santa Comba</v>
          </cell>
        </row>
        <row r="2202">
          <cell r="H2202" t="str">
            <v>Santiago de Compostela</v>
          </cell>
        </row>
        <row r="2203">
          <cell r="H2203" t="str">
            <v>Santiso</v>
          </cell>
        </row>
        <row r="2204">
          <cell r="H2204" t="str">
            <v>Sobrado</v>
          </cell>
        </row>
        <row r="2205">
          <cell r="H2205" t="str">
            <v>Somozas, As</v>
          </cell>
        </row>
        <row r="2206">
          <cell r="H2206" t="str">
            <v>Teo</v>
          </cell>
        </row>
        <row r="2207">
          <cell r="H2207" t="str">
            <v>Toques</v>
          </cell>
        </row>
        <row r="2208">
          <cell r="H2208" t="str">
            <v>Tordoia</v>
          </cell>
        </row>
        <row r="2209">
          <cell r="H2209" t="str">
            <v>Touro</v>
          </cell>
        </row>
        <row r="2210">
          <cell r="H2210" t="str">
            <v>Trazo</v>
          </cell>
        </row>
        <row r="2211">
          <cell r="H2211" t="str">
            <v>Val do Dubra</v>
          </cell>
        </row>
        <row r="2212">
          <cell r="H2212" t="str">
            <v>Valdoviño</v>
          </cell>
        </row>
        <row r="2213">
          <cell r="H2213" t="str">
            <v>Vedra</v>
          </cell>
        </row>
        <row r="2214">
          <cell r="H2214" t="str">
            <v>Vilarmaior</v>
          </cell>
        </row>
        <row r="2215">
          <cell r="H2215" t="str">
            <v>Vilasantar</v>
          </cell>
        </row>
        <row r="2216">
          <cell r="H2216" t="str">
            <v>Vimianzo</v>
          </cell>
        </row>
        <row r="2217">
          <cell r="H2217" t="str">
            <v>Zas</v>
          </cell>
        </row>
        <row r="2218">
          <cell r="H2218" t="str">
            <v>Abia de la Obispalía</v>
          </cell>
        </row>
        <row r="2219">
          <cell r="H2219" t="str">
            <v>Acebrón, El</v>
          </cell>
        </row>
        <row r="2220">
          <cell r="H2220" t="str">
            <v>Alarcón</v>
          </cell>
        </row>
        <row r="2221">
          <cell r="H2221" t="str">
            <v>Albaladejo del Cuende</v>
          </cell>
        </row>
        <row r="2222">
          <cell r="H2222" t="str">
            <v>Albalate de las Nogueras</v>
          </cell>
        </row>
        <row r="2223">
          <cell r="H2223" t="str">
            <v>Albendea</v>
          </cell>
        </row>
        <row r="2224">
          <cell r="H2224" t="str">
            <v>Alberca de Záncara, La</v>
          </cell>
        </row>
        <row r="2225">
          <cell r="H2225" t="str">
            <v>Alcalá de la Vega</v>
          </cell>
        </row>
        <row r="2226">
          <cell r="H2226" t="str">
            <v>Alcantud</v>
          </cell>
        </row>
        <row r="2227">
          <cell r="H2227" t="str">
            <v>Alcázar del Rey</v>
          </cell>
        </row>
        <row r="2228">
          <cell r="H2228" t="str">
            <v>Alcohujate</v>
          </cell>
        </row>
        <row r="2229">
          <cell r="H2229" t="str">
            <v>Alconchel de la Estrella</v>
          </cell>
        </row>
        <row r="2230">
          <cell r="H2230" t="str">
            <v>Algarra</v>
          </cell>
        </row>
        <row r="2231">
          <cell r="H2231" t="str">
            <v>Aliaguilla</v>
          </cell>
        </row>
        <row r="2232">
          <cell r="H2232" t="str">
            <v>Almarcha, La</v>
          </cell>
        </row>
        <row r="2233">
          <cell r="H2233" t="str">
            <v>Almendros</v>
          </cell>
        </row>
        <row r="2234">
          <cell r="H2234" t="str">
            <v>Almodóvar del Pinar</v>
          </cell>
        </row>
        <row r="2235">
          <cell r="H2235" t="str">
            <v>Almonacid del Marquesado</v>
          </cell>
        </row>
        <row r="2236">
          <cell r="H2236" t="str">
            <v>Altarejos</v>
          </cell>
        </row>
        <row r="2237">
          <cell r="H2237" t="str">
            <v>Arandilla del Arroyo</v>
          </cell>
        </row>
        <row r="2238">
          <cell r="H2238" t="str">
            <v>Arcas</v>
          </cell>
        </row>
        <row r="2239">
          <cell r="H2239" t="str">
            <v>Arcos de la Sierra</v>
          </cell>
        </row>
        <row r="2240">
          <cell r="H2240" t="str">
            <v>Arguisuelas</v>
          </cell>
        </row>
        <row r="2241">
          <cell r="H2241" t="str">
            <v>Arrancacepas</v>
          </cell>
        </row>
        <row r="2242">
          <cell r="H2242" t="str">
            <v>Atalaya del Cañavate</v>
          </cell>
        </row>
        <row r="2243">
          <cell r="H2243" t="str">
            <v>Barajas de Melo</v>
          </cell>
        </row>
        <row r="2244">
          <cell r="H2244" t="str">
            <v>Barchín del Hoyo</v>
          </cell>
        </row>
        <row r="2245">
          <cell r="H2245" t="str">
            <v>Bascuñana de San Pedro</v>
          </cell>
        </row>
        <row r="2246">
          <cell r="H2246" t="str">
            <v>Beamud</v>
          </cell>
        </row>
        <row r="2247">
          <cell r="H2247" t="str">
            <v>Belinchón</v>
          </cell>
        </row>
        <row r="2248">
          <cell r="H2248" t="str">
            <v>Belmonte</v>
          </cell>
        </row>
        <row r="2249">
          <cell r="H2249" t="str">
            <v>Belmontejo</v>
          </cell>
        </row>
        <row r="2250">
          <cell r="H2250" t="str">
            <v>Beteta</v>
          </cell>
        </row>
        <row r="2251">
          <cell r="H2251" t="str">
            <v>Boniches</v>
          </cell>
        </row>
        <row r="2252">
          <cell r="H2252" t="str">
            <v>Buciegas</v>
          </cell>
        </row>
        <row r="2253">
          <cell r="H2253" t="str">
            <v>Buenache de Alarcón</v>
          </cell>
        </row>
        <row r="2254">
          <cell r="H2254" t="str">
            <v>Buenache de la Sierra</v>
          </cell>
        </row>
        <row r="2255">
          <cell r="H2255" t="str">
            <v>Buendía</v>
          </cell>
        </row>
        <row r="2256">
          <cell r="H2256" t="str">
            <v>Campillo de Altobuey</v>
          </cell>
        </row>
        <row r="2257">
          <cell r="H2257" t="str">
            <v>Campillos-Paravientos</v>
          </cell>
        </row>
        <row r="2258">
          <cell r="H2258" t="str">
            <v>Campillos-Sierra</v>
          </cell>
        </row>
        <row r="2259">
          <cell r="H2259" t="str">
            <v>Campos del Paraíso</v>
          </cell>
        </row>
        <row r="2260">
          <cell r="H2260" t="str">
            <v>Canalejas del Arroyo</v>
          </cell>
        </row>
        <row r="2261">
          <cell r="H2261" t="str">
            <v>Cañada del Hoyo</v>
          </cell>
        </row>
        <row r="2262">
          <cell r="H2262" t="str">
            <v>Cañada Juncosa</v>
          </cell>
        </row>
        <row r="2263">
          <cell r="H2263" t="str">
            <v>Cañamares</v>
          </cell>
        </row>
        <row r="2264">
          <cell r="H2264" t="str">
            <v>Cañavate, El</v>
          </cell>
        </row>
        <row r="2265">
          <cell r="H2265" t="str">
            <v>Cañaveras</v>
          </cell>
        </row>
        <row r="2266">
          <cell r="H2266" t="str">
            <v>Cañaveruelas</v>
          </cell>
        </row>
        <row r="2267">
          <cell r="H2267" t="str">
            <v>Cañete</v>
          </cell>
        </row>
        <row r="2268">
          <cell r="H2268" t="str">
            <v>Cañizares</v>
          </cell>
        </row>
        <row r="2269">
          <cell r="H2269" t="str">
            <v>Carboneras de Guadazaón</v>
          </cell>
        </row>
        <row r="2270">
          <cell r="H2270" t="str">
            <v>Cardenete</v>
          </cell>
        </row>
        <row r="2271">
          <cell r="H2271" t="str">
            <v>Carrascosa</v>
          </cell>
        </row>
        <row r="2272">
          <cell r="H2272" t="str">
            <v>Carrascosa de Haro</v>
          </cell>
        </row>
        <row r="2273">
          <cell r="H2273" t="str">
            <v>Casas de Benítez</v>
          </cell>
        </row>
        <row r="2274">
          <cell r="H2274" t="str">
            <v>Casas de Fernando Alonso</v>
          </cell>
        </row>
        <row r="2275">
          <cell r="H2275" t="str">
            <v>Casas de Garcimolina</v>
          </cell>
        </row>
        <row r="2276">
          <cell r="H2276" t="str">
            <v>Casas de Guijarro</v>
          </cell>
        </row>
        <row r="2277">
          <cell r="H2277" t="str">
            <v>Casas de Haro</v>
          </cell>
        </row>
        <row r="2278">
          <cell r="H2278" t="str">
            <v>Casas de los Pinos</v>
          </cell>
        </row>
        <row r="2279">
          <cell r="H2279" t="str">
            <v>Casasimarro</v>
          </cell>
        </row>
        <row r="2280">
          <cell r="H2280" t="str">
            <v>Castejón</v>
          </cell>
        </row>
        <row r="2281">
          <cell r="H2281" t="str">
            <v>Castillejo de Iniesta</v>
          </cell>
        </row>
        <row r="2282">
          <cell r="H2282" t="str">
            <v>Castillejo-Sierra</v>
          </cell>
        </row>
        <row r="2283">
          <cell r="H2283" t="str">
            <v>Castillo de Garcimuñoz</v>
          </cell>
        </row>
        <row r="2284">
          <cell r="H2284" t="str">
            <v>Castillo-Albaráñez</v>
          </cell>
        </row>
        <row r="2285">
          <cell r="H2285" t="str">
            <v>Cervera del Llano</v>
          </cell>
        </row>
        <row r="2286">
          <cell r="H2286" t="str">
            <v>Chillarón de Cuenca</v>
          </cell>
        </row>
        <row r="2287">
          <cell r="H2287" t="str">
            <v>Chumillas</v>
          </cell>
        </row>
        <row r="2288">
          <cell r="H2288" t="str">
            <v>Cierva, La</v>
          </cell>
        </row>
        <row r="2289">
          <cell r="H2289" t="str">
            <v>Cuenca</v>
          </cell>
        </row>
        <row r="2290">
          <cell r="H2290" t="str">
            <v>Cueva del Hierro</v>
          </cell>
        </row>
        <row r="2291">
          <cell r="H2291" t="str">
            <v>Enguídanos</v>
          </cell>
        </row>
        <row r="2292">
          <cell r="H2292" t="str">
            <v>Fresneda de Altarejos</v>
          </cell>
        </row>
        <row r="2293">
          <cell r="H2293" t="str">
            <v>Fresneda de la Sierra</v>
          </cell>
        </row>
        <row r="2294">
          <cell r="H2294" t="str">
            <v>Frontera, La</v>
          </cell>
        </row>
        <row r="2295">
          <cell r="H2295" t="str">
            <v>Fuente de Pedro Naharro</v>
          </cell>
        </row>
        <row r="2296">
          <cell r="H2296" t="str">
            <v>Fuentelespino de Haro</v>
          </cell>
        </row>
        <row r="2297">
          <cell r="H2297" t="str">
            <v>Fuentelespino de Moya</v>
          </cell>
        </row>
        <row r="2298">
          <cell r="H2298" t="str">
            <v>Fuentenava de Jábaga</v>
          </cell>
        </row>
        <row r="2299">
          <cell r="H2299" t="str">
            <v>Fuentes</v>
          </cell>
        </row>
        <row r="2300">
          <cell r="H2300" t="str">
            <v>Fuertescusa</v>
          </cell>
        </row>
        <row r="2301">
          <cell r="H2301" t="str">
            <v>Gabaldón</v>
          </cell>
        </row>
        <row r="2302">
          <cell r="H2302" t="str">
            <v>Garaballa</v>
          </cell>
        </row>
        <row r="2303">
          <cell r="H2303" t="str">
            <v>Gascueña</v>
          </cell>
        </row>
        <row r="2304">
          <cell r="H2304" t="str">
            <v>Graja de Campalbo</v>
          </cell>
        </row>
        <row r="2305">
          <cell r="H2305" t="str">
            <v>Graja de Iniesta</v>
          </cell>
        </row>
        <row r="2306">
          <cell r="H2306" t="str">
            <v>Henarejos</v>
          </cell>
        </row>
        <row r="2307">
          <cell r="H2307" t="str">
            <v>Herrumblar, El</v>
          </cell>
        </row>
        <row r="2308">
          <cell r="H2308" t="str">
            <v>Hinojosa, La</v>
          </cell>
        </row>
        <row r="2309">
          <cell r="H2309" t="str">
            <v>Hinojosos, Los</v>
          </cell>
        </row>
        <row r="2310">
          <cell r="H2310" t="str">
            <v>Hito, El</v>
          </cell>
        </row>
        <row r="2311">
          <cell r="H2311" t="str">
            <v>Honrubia</v>
          </cell>
        </row>
        <row r="2312">
          <cell r="H2312" t="str">
            <v>Hontanaya</v>
          </cell>
        </row>
        <row r="2313">
          <cell r="H2313" t="str">
            <v>Hontecillas</v>
          </cell>
        </row>
        <row r="2314">
          <cell r="H2314" t="str">
            <v>Horcajo de Santiago</v>
          </cell>
        </row>
        <row r="2315">
          <cell r="H2315" t="str">
            <v>Huélamo</v>
          </cell>
        </row>
        <row r="2316">
          <cell r="H2316" t="str">
            <v>Huelves</v>
          </cell>
        </row>
        <row r="2317">
          <cell r="H2317" t="str">
            <v>Huérguina</v>
          </cell>
        </row>
        <row r="2318">
          <cell r="H2318" t="str">
            <v>Huerta de la Obispalía</v>
          </cell>
        </row>
        <row r="2319">
          <cell r="H2319" t="str">
            <v>Huerta del Marquesado</v>
          </cell>
        </row>
        <row r="2320">
          <cell r="H2320" t="str">
            <v>Huete</v>
          </cell>
        </row>
        <row r="2321">
          <cell r="H2321" t="str">
            <v>Iniesta</v>
          </cell>
        </row>
        <row r="2322">
          <cell r="H2322" t="str">
            <v>Laguna del Marquesado</v>
          </cell>
        </row>
        <row r="2323">
          <cell r="H2323" t="str">
            <v>Lagunaseca</v>
          </cell>
        </row>
        <row r="2324">
          <cell r="H2324" t="str">
            <v>Landete</v>
          </cell>
        </row>
        <row r="2325">
          <cell r="H2325" t="str">
            <v>Ledaña</v>
          </cell>
        </row>
        <row r="2326">
          <cell r="H2326" t="str">
            <v>Leganiel</v>
          </cell>
        </row>
        <row r="2327">
          <cell r="H2327" t="str">
            <v>Majadas, Las</v>
          </cell>
        </row>
        <row r="2328">
          <cell r="H2328" t="str">
            <v>Mariana</v>
          </cell>
        </row>
        <row r="2329">
          <cell r="H2329" t="str">
            <v>Masegosa</v>
          </cell>
        </row>
        <row r="2330">
          <cell r="H2330" t="str">
            <v>Mesas, Las</v>
          </cell>
        </row>
        <row r="2331">
          <cell r="H2331" t="str">
            <v>Minglanilla</v>
          </cell>
        </row>
        <row r="2332">
          <cell r="H2332" t="str">
            <v>Mira</v>
          </cell>
        </row>
        <row r="2333">
          <cell r="H2333" t="str">
            <v>Monreal del Llano</v>
          </cell>
        </row>
        <row r="2334">
          <cell r="H2334" t="str">
            <v>Montalbanejo</v>
          </cell>
        </row>
        <row r="2335">
          <cell r="H2335" t="str">
            <v>Montalbo</v>
          </cell>
        </row>
        <row r="2336">
          <cell r="H2336" t="str">
            <v>Monteagudo de las Salinas</v>
          </cell>
        </row>
        <row r="2337">
          <cell r="H2337" t="str">
            <v>Mota de Altarejos</v>
          </cell>
        </row>
        <row r="2338">
          <cell r="H2338" t="str">
            <v>Mota del Cuervo</v>
          </cell>
        </row>
        <row r="2339">
          <cell r="H2339" t="str">
            <v>Motilla del Palancar</v>
          </cell>
        </row>
        <row r="2340">
          <cell r="H2340" t="str">
            <v>Moya</v>
          </cell>
        </row>
        <row r="2341">
          <cell r="H2341" t="str">
            <v>Narboneta</v>
          </cell>
        </row>
        <row r="2342">
          <cell r="H2342" t="str">
            <v>Olivares de Júcar</v>
          </cell>
        </row>
        <row r="2343">
          <cell r="H2343" t="str">
            <v>Olmeda de la Cuesta</v>
          </cell>
        </row>
        <row r="2344">
          <cell r="H2344" t="str">
            <v>Olmeda del Rey</v>
          </cell>
        </row>
        <row r="2345">
          <cell r="H2345" t="str">
            <v>Olmedilla de Alarcón</v>
          </cell>
        </row>
        <row r="2346">
          <cell r="H2346" t="str">
            <v>Olmedilla de Eliz</v>
          </cell>
        </row>
        <row r="2347">
          <cell r="H2347" t="str">
            <v>Osa de la Vega</v>
          </cell>
        </row>
        <row r="2348">
          <cell r="H2348" t="str">
            <v>Pajarón</v>
          </cell>
        </row>
        <row r="2349">
          <cell r="H2349" t="str">
            <v>Pajaroncillo</v>
          </cell>
        </row>
        <row r="2350">
          <cell r="H2350" t="str">
            <v>Palomares del Campo</v>
          </cell>
        </row>
        <row r="2351">
          <cell r="H2351" t="str">
            <v>Palomera</v>
          </cell>
        </row>
        <row r="2352">
          <cell r="H2352" t="str">
            <v>Paracuellos</v>
          </cell>
        </row>
        <row r="2353">
          <cell r="H2353" t="str">
            <v>Paredes</v>
          </cell>
        </row>
        <row r="2354">
          <cell r="H2354" t="str">
            <v>Parra de las Vegas, La</v>
          </cell>
        </row>
        <row r="2355">
          <cell r="H2355" t="str">
            <v>Pedernoso, El</v>
          </cell>
        </row>
        <row r="2356">
          <cell r="H2356" t="str">
            <v>Pedroñeras, Las</v>
          </cell>
        </row>
        <row r="2357">
          <cell r="H2357" t="str">
            <v>Peral, El</v>
          </cell>
        </row>
        <row r="2358">
          <cell r="H2358" t="str">
            <v>Peraleja, La</v>
          </cell>
        </row>
        <row r="2359">
          <cell r="H2359" t="str">
            <v>Pesquera, La</v>
          </cell>
        </row>
        <row r="2360">
          <cell r="H2360" t="str">
            <v>Picazo, El</v>
          </cell>
        </row>
        <row r="2361">
          <cell r="H2361" t="str">
            <v>Pinarejo</v>
          </cell>
        </row>
        <row r="2362">
          <cell r="H2362" t="str">
            <v>Pineda de Gigüela</v>
          </cell>
        </row>
        <row r="2363">
          <cell r="H2363" t="str">
            <v>Piqueras del Castillo</v>
          </cell>
        </row>
        <row r="2364">
          <cell r="H2364" t="str">
            <v>Portalrubio de Guadamejud</v>
          </cell>
        </row>
        <row r="2365">
          <cell r="H2365" t="str">
            <v>Portilla</v>
          </cell>
        </row>
        <row r="2366">
          <cell r="H2366" t="str">
            <v>Poyatos</v>
          </cell>
        </row>
        <row r="2367">
          <cell r="H2367" t="str">
            <v>Pozoamargo</v>
          </cell>
        </row>
        <row r="2368">
          <cell r="H2368" t="str">
            <v>Pozorrubielos de la Mancha</v>
          </cell>
        </row>
        <row r="2369">
          <cell r="H2369" t="str">
            <v>Pozorrubio de Santiago</v>
          </cell>
        </row>
        <row r="2370">
          <cell r="H2370" t="str">
            <v>Pozuelo, El</v>
          </cell>
        </row>
        <row r="2371">
          <cell r="H2371" t="str">
            <v>Priego</v>
          </cell>
        </row>
        <row r="2372">
          <cell r="H2372" t="str">
            <v>Provencio, El</v>
          </cell>
        </row>
        <row r="2373">
          <cell r="H2373" t="str">
            <v>Puebla de Almenara</v>
          </cell>
        </row>
        <row r="2374">
          <cell r="H2374" t="str">
            <v>Puebla del Salvador</v>
          </cell>
        </row>
        <row r="2375">
          <cell r="H2375" t="str">
            <v>Quintanar del Rey</v>
          </cell>
        </row>
        <row r="2376">
          <cell r="H2376" t="str">
            <v>Rada de Haro</v>
          </cell>
        </row>
        <row r="2377">
          <cell r="H2377" t="str">
            <v>Reíllo</v>
          </cell>
        </row>
        <row r="2378">
          <cell r="H2378" t="str">
            <v>Rozalén del Monte</v>
          </cell>
        </row>
        <row r="2379">
          <cell r="H2379" t="str">
            <v>Saceda-Trasierra</v>
          </cell>
        </row>
        <row r="2380">
          <cell r="H2380" t="str">
            <v>Saelices</v>
          </cell>
        </row>
        <row r="2381">
          <cell r="H2381" t="str">
            <v>Salinas del Manzano</v>
          </cell>
        </row>
        <row r="2382">
          <cell r="H2382" t="str">
            <v>Salmeroncillos</v>
          </cell>
        </row>
        <row r="2383">
          <cell r="H2383" t="str">
            <v>Salvacañete</v>
          </cell>
        </row>
        <row r="2384">
          <cell r="H2384" t="str">
            <v>San Clemente</v>
          </cell>
        </row>
        <row r="2385">
          <cell r="H2385" t="str">
            <v>San Lorenzo de la Parrilla</v>
          </cell>
        </row>
        <row r="2386">
          <cell r="H2386" t="str">
            <v>San Martín de Boniches</v>
          </cell>
        </row>
        <row r="2387">
          <cell r="H2387" t="str">
            <v>San Pedro Palmiches</v>
          </cell>
        </row>
        <row r="2388">
          <cell r="H2388" t="str">
            <v>Santa Cruz de Moya</v>
          </cell>
        </row>
        <row r="2389">
          <cell r="H2389" t="str">
            <v>Santa María de los Llanos</v>
          </cell>
        </row>
        <row r="2390">
          <cell r="H2390" t="str">
            <v>Santa María del Campo Rus</v>
          </cell>
        </row>
        <row r="2391">
          <cell r="H2391" t="str">
            <v>Santa María del Val</v>
          </cell>
        </row>
        <row r="2392">
          <cell r="H2392" t="str">
            <v>Sisante</v>
          </cell>
        </row>
        <row r="2393">
          <cell r="H2393" t="str">
            <v>Solera de Gabaldón</v>
          </cell>
        </row>
        <row r="2394">
          <cell r="H2394" t="str">
            <v>Sotorribas</v>
          </cell>
        </row>
        <row r="2395">
          <cell r="H2395" t="str">
            <v>Talayuelas</v>
          </cell>
        </row>
        <row r="2396">
          <cell r="H2396" t="str">
            <v>Tarancón</v>
          </cell>
        </row>
        <row r="2397">
          <cell r="H2397" t="str">
            <v>Tébar</v>
          </cell>
        </row>
        <row r="2398">
          <cell r="H2398" t="str">
            <v>Tejadillos</v>
          </cell>
        </row>
        <row r="2399">
          <cell r="H2399" t="str">
            <v>Tinajas</v>
          </cell>
        </row>
        <row r="2400">
          <cell r="H2400" t="str">
            <v>Torralba</v>
          </cell>
        </row>
        <row r="2401">
          <cell r="H2401" t="str">
            <v>Torrejoncillo del Rey</v>
          </cell>
        </row>
        <row r="2402">
          <cell r="H2402" t="str">
            <v>Torrubia del Campo</v>
          </cell>
        </row>
        <row r="2403">
          <cell r="H2403" t="str">
            <v>Torrubia del Castillo</v>
          </cell>
        </row>
        <row r="2404">
          <cell r="H2404" t="str">
            <v>Tragacete</v>
          </cell>
        </row>
        <row r="2405">
          <cell r="H2405" t="str">
            <v>Tresjuncos</v>
          </cell>
        </row>
        <row r="2406">
          <cell r="H2406" t="str">
            <v>Tribaldos</v>
          </cell>
        </row>
        <row r="2407">
          <cell r="H2407" t="str">
            <v>Uclés</v>
          </cell>
        </row>
        <row r="2408">
          <cell r="H2408" t="str">
            <v>Uña</v>
          </cell>
        </row>
        <row r="2409">
          <cell r="H2409" t="str">
            <v>Valdecolmenas, Los</v>
          </cell>
        </row>
        <row r="2410">
          <cell r="H2410" t="str">
            <v>Valdemeca</v>
          </cell>
        </row>
        <row r="2411">
          <cell r="H2411" t="str">
            <v>Valdemorillo de la Sierra</v>
          </cell>
        </row>
        <row r="2412">
          <cell r="H2412" t="str">
            <v>Valdemoro-Sierra</v>
          </cell>
        </row>
        <row r="2413">
          <cell r="H2413" t="str">
            <v>Valdeolivas</v>
          </cell>
        </row>
        <row r="2414">
          <cell r="H2414" t="str">
            <v>Valdetórtola</v>
          </cell>
        </row>
        <row r="2415">
          <cell r="H2415" t="str">
            <v>Valeras, Las</v>
          </cell>
        </row>
        <row r="2416">
          <cell r="H2416" t="str">
            <v>Valhermoso de la Fuente</v>
          </cell>
        </row>
        <row r="2417">
          <cell r="H2417" t="str">
            <v>Valle de Altomira, El</v>
          </cell>
        </row>
        <row r="2418">
          <cell r="H2418" t="str">
            <v>Valsalobre</v>
          </cell>
        </row>
        <row r="2419">
          <cell r="H2419" t="str">
            <v>Valverde de Júcar</v>
          </cell>
        </row>
        <row r="2420">
          <cell r="H2420" t="str">
            <v>Valverdejo</v>
          </cell>
        </row>
        <row r="2421">
          <cell r="H2421" t="str">
            <v>Vara de Rey</v>
          </cell>
        </row>
        <row r="2422">
          <cell r="H2422" t="str">
            <v>Vega del Codorno</v>
          </cell>
        </row>
        <row r="2423">
          <cell r="H2423" t="str">
            <v>Vellisca</v>
          </cell>
        </row>
        <row r="2424">
          <cell r="H2424" t="str">
            <v>Villaconejos de Trabaque</v>
          </cell>
        </row>
        <row r="2425">
          <cell r="H2425" t="str">
            <v>Villaescusa de Haro</v>
          </cell>
        </row>
        <row r="2426">
          <cell r="H2426" t="str">
            <v>Villagarcía del Llano</v>
          </cell>
        </row>
        <row r="2427">
          <cell r="H2427" t="str">
            <v>Villalba de la Sierra</v>
          </cell>
        </row>
        <row r="2428">
          <cell r="H2428" t="str">
            <v>Villalba del Rey</v>
          </cell>
        </row>
        <row r="2429">
          <cell r="H2429" t="str">
            <v>Villalgordo del Marquesado</v>
          </cell>
        </row>
        <row r="2430">
          <cell r="H2430" t="str">
            <v>Villalpardo</v>
          </cell>
        </row>
        <row r="2431">
          <cell r="H2431" t="str">
            <v>Villamayor de Santiago</v>
          </cell>
        </row>
        <row r="2432">
          <cell r="H2432" t="str">
            <v>Villanueva de Guadamejud</v>
          </cell>
        </row>
        <row r="2433">
          <cell r="H2433" t="str">
            <v>Villanueva de la Jara</v>
          </cell>
        </row>
        <row r="2434">
          <cell r="H2434" t="str">
            <v>Villar de Cañas</v>
          </cell>
        </row>
        <row r="2435">
          <cell r="H2435" t="str">
            <v>Villar de Domingo García</v>
          </cell>
        </row>
        <row r="2436">
          <cell r="H2436" t="str">
            <v>Villar de la Encina</v>
          </cell>
        </row>
        <row r="2437">
          <cell r="H2437" t="str">
            <v>Villar de Olalla</v>
          </cell>
        </row>
        <row r="2438">
          <cell r="H2438" t="str">
            <v>Villar del Humo</v>
          </cell>
        </row>
        <row r="2439">
          <cell r="H2439" t="str">
            <v>Villar del Infantado</v>
          </cell>
        </row>
        <row r="2440">
          <cell r="H2440" t="str">
            <v>Villar y Velasco</v>
          </cell>
        </row>
        <row r="2441">
          <cell r="H2441" t="str">
            <v>Villarejo de Fuentes</v>
          </cell>
        </row>
        <row r="2442">
          <cell r="H2442" t="str">
            <v>Villarejo de la Peñuela</v>
          </cell>
        </row>
        <row r="2443">
          <cell r="H2443" t="str">
            <v>Villarejo-Periesteban</v>
          </cell>
        </row>
        <row r="2444">
          <cell r="H2444" t="str">
            <v>Villares del Saz</v>
          </cell>
        </row>
        <row r="2445">
          <cell r="H2445" t="str">
            <v>Villarrubio</v>
          </cell>
        </row>
        <row r="2446">
          <cell r="H2446" t="str">
            <v>Villarta</v>
          </cell>
        </row>
        <row r="2447">
          <cell r="H2447" t="str">
            <v>Villas de la Ventosa</v>
          </cell>
        </row>
        <row r="2448">
          <cell r="H2448" t="str">
            <v>Villaverde y Pasaconsol</v>
          </cell>
        </row>
        <row r="2449">
          <cell r="H2449" t="str">
            <v>Víllora</v>
          </cell>
        </row>
        <row r="2450">
          <cell r="H2450" t="str">
            <v>Vindel</v>
          </cell>
        </row>
        <row r="2451">
          <cell r="H2451" t="str">
            <v>Yémeda</v>
          </cell>
        </row>
        <row r="2452">
          <cell r="H2452" t="str">
            <v>Zafra de Záncara</v>
          </cell>
        </row>
        <row r="2453">
          <cell r="H2453" t="str">
            <v>Zafrilla</v>
          </cell>
        </row>
        <row r="2454">
          <cell r="H2454" t="str">
            <v>Zarza de Tajo</v>
          </cell>
        </row>
        <row r="2455">
          <cell r="H2455" t="str">
            <v>Zarzuela</v>
          </cell>
        </row>
        <row r="2456">
          <cell r="H2456" t="str">
            <v>Agullana</v>
          </cell>
        </row>
        <row r="2457">
          <cell r="H2457" t="str">
            <v>Aiguaviva</v>
          </cell>
        </row>
        <row r="2458">
          <cell r="H2458" t="str">
            <v>Albanyà</v>
          </cell>
        </row>
        <row r="2459">
          <cell r="H2459" t="str">
            <v>Albons</v>
          </cell>
        </row>
        <row r="2460">
          <cell r="H2460" t="str">
            <v>Alp</v>
          </cell>
        </row>
        <row r="2461">
          <cell r="H2461" t="str">
            <v>Amer</v>
          </cell>
        </row>
        <row r="2462">
          <cell r="H2462" t="str">
            <v>Anglès</v>
          </cell>
        </row>
        <row r="2463">
          <cell r="H2463" t="str">
            <v>Arbúcies</v>
          </cell>
        </row>
        <row r="2464">
          <cell r="H2464" t="str">
            <v>Argelaguer</v>
          </cell>
        </row>
        <row r="2465">
          <cell r="H2465" t="str">
            <v>Armentera, L'</v>
          </cell>
        </row>
        <row r="2466">
          <cell r="H2466" t="str">
            <v>Avinyonet de Puigventós</v>
          </cell>
        </row>
        <row r="2467">
          <cell r="H2467" t="str">
            <v>Banyoles</v>
          </cell>
        </row>
        <row r="2468">
          <cell r="H2468" t="str">
            <v>Bàscara</v>
          </cell>
        </row>
        <row r="2469">
          <cell r="H2469" t="str">
            <v>Begur</v>
          </cell>
        </row>
        <row r="2470">
          <cell r="H2470" t="str">
            <v>Bellcaire d'Empordà</v>
          </cell>
        </row>
        <row r="2471">
          <cell r="H2471" t="str">
            <v>Besalú</v>
          </cell>
        </row>
        <row r="2472">
          <cell r="H2472" t="str">
            <v>Bescanó</v>
          </cell>
        </row>
        <row r="2473">
          <cell r="H2473" t="str">
            <v>Beuda</v>
          </cell>
        </row>
        <row r="2474">
          <cell r="H2474" t="str">
            <v>Bisbal d'Empordà, La</v>
          </cell>
        </row>
        <row r="2475">
          <cell r="H2475" t="str">
            <v>Biure</v>
          </cell>
        </row>
        <row r="2476">
          <cell r="H2476" t="str">
            <v>Blanes</v>
          </cell>
        </row>
        <row r="2477">
          <cell r="H2477" t="str">
            <v>Boadella i les Escaules</v>
          </cell>
        </row>
        <row r="2478">
          <cell r="H2478" t="str">
            <v>Bolvir</v>
          </cell>
        </row>
        <row r="2479">
          <cell r="H2479" t="str">
            <v>Bordils</v>
          </cell>
        </row>
        <row r="2480">
          <cell r="H2480" t="str">
            <v>Borrassà</v>
          </cell>
        </row>
        <row r="2481">
          <cell r="H2481" t="str">
            <v>Breda</v>
          </cell>
        </row>
        <row r="2482">
          <cell r="H2482" t="str">
            <v>Brunyola</v>
          </cell>
        </row>
        <row r="2483">
          <cell r="H2483" t="str">
            <v>Cabanelles</v>
          </cell>
        </row>
        <row r="2484">
          <cell r="H2484" t="str">
            <v>Cabanes</v>
          </cell>
        </row>
        <row r="2485">
          <cell r="H2485" t="str">
            <v>Cadaqués</v>
          </cell>
        </row>
        <row r="2486">
          <cell r="H2486" t="str">
            <v>Caldes de Malavella</v>
          </cell>
        </row>
        <row r="2487">
          <cell r="H2487" t="str">
            <v>Calonge</v>
          </cell>
        </row>
        <row r="2488">
          <cell r="H2488" t="str">
            <v>Camós</v>
          </cell>
        </row>
        <row r="2489">
          <cell r="H2489" t="str">
            <v>Campdevànol</v>
          </cell>
        </row>
        <row r="2490">
          <cell r="H2490" t="str">
            <v>Campelles</v>
          </cell>
        </row>
        <row r="2491">
          <cell r="H2491" t="str">
            <v>Campllong</v>
          </cell>
        </row>
        <row r="2492">
          <cell r="H2492" t="str">
            <v>Camprodon</v>
          </cell>
        </row>
        <row r="2493">
          <cell r="H2493" t="str">
            <v>Canet d'Adri</v>
          </cell>
        </row>
        <row r="2494">
          <cell r="H2494" t="str">
            <v>Cantallops</v>
          </cell>
        </row>
        <row r="2495">
          <cell r="H2495" t="str">
            <v>Capmany</v>
          </cell>
        </row>
        <row r="2496">
          <cell r="H2496" t="str">
            <v>Cassà de la Selva</v>
          </cell>
        </row>
        <row r="2497">
          <cell r="H2497" t="str">
            <v>Castellfollit de la Roca</v>
          </cell>
        </row>
        <row r="2498">
          <cell r="H2498" t="str">
            <v>Castelló d'Empúries</v>
          </cell>
        </row>
        <row r="2499">
          <cell r="H2499" t="str">
            <v>Castell-Platja d'Aro</v>
          </cell>
        </row>
        <row r="2500">
          <cell r="H2500" t="str">
            <v>Cellera de Ter, La</v>
          </cell>
        </row>
        <row r="2501">
          <cell r="H2501" t="str">
            <v>Celrà</v>
          </cell>
        </row>
        <row r="2502">
          <cell r="H2502" t="str">
            <v>Cervià de Ter</v>
          </cell>
        </row>
        <row r="2503">
          <cell r="H2503" t="str">
            <v>Cistella</v>
          </cell>
        </row>
        <row r="2504">
          <cell r="H2504" t="str">
            <v>Colera</v>
          </cell>
        </row>
        <row r="2505">
          <cell r="H2505" t="str">
            <v>Colomers</v>
          </cell>
        </row>
        <row r="2506">
          <cell r="H2506" t="str">
            <v>Corçà</v>
          </cell>
        </row>
        <row r="2507">
          <cell r="H2507" t="str">
            <v>Cornellà del Terri</v>
          </cell>
        </row>
        <row r="2508">
          <cell r="H2508" t="str">
            <v>Crespià</v>
          </cell>
        </row>
        <row r="2509">
          <cell r="H2509" t="str">
            <v>Cruïlles, Monells i Sant Sadurní de l'Heura</v>
          </cell>
        </row>
        <row r="2510">
          <cell r="H2510" t="str">
            <v>Darnius</v>
          </cell>
        </row>
        <row r="2511">
          <cell r="H2511" t="str">
            <v>Das</v>
          </cell>
        </row>
        <row r="2512">
          <cell r="H2512" t="str">
            <v>Escala, L'</v>
          </cell>
        </row>
        <row r="2513">
          <cell r="H2513" t="str">
            <v>Espinelves</v>
          </cell>
        </row>
        <row r="2514">
          <cell r="H2514" t="str">
            <v>Espolla</v>
          </cell>
        </row>
        <row r="2515">
          <cell r="H2515" t="str">
            <v>Esponellà</v>
          </cell>
        </row>
        <row r="2516">
          <cell r="H2516" t="str">
            <v>Far d'Empordà, El</v>
          </cell>
        </row>
        <row r="2517">
          <cell r="H2517" t="str">
            <v>Figueres</v>
          </cell>
        </row>
        <row r="2518">
          <cell r="H2518" t="str">
            <v>Flaçà</v>
          </cell>
        </row>
        <row r="2519">
          <cell r="H2519" t="str">
            <v>Foixà</v>
          </cell>
        </row>
        <row r="2520">
          <cell r="H2520" t="str">
            <v>Fontanals de Cerdanya</v>
          </cell>
        </row>
        <row r="2521">
          <cell r="H2521" t="str">
            <v>Fontanilles</v>
          </cell>
        </row>
        <row r="2522">
          <cell r="H2522" t="str">
            <v>Fontcoberta</v>
          </cell>
        </row>
        <row r="2523">
          <cell r="H2523" t="str">
            <v>Forallac</v>
          </cell>
        </row>
        <row r="2524">
          <cell r="H2524" t="str">
            <v>Fornells de la Selva</v>
          </cell>
        </row>
        <row r="2525">
          <cell r="H2525" t="str">
            <v>Fortià</v>
          </cell>
        </row>
        <row r="2526">
          <cell r="H2526" t="str">
            <v>Garrigàs</v>
          </cell>
        </row>
        <row r="2527">
          <cell r="H2527" t="str">
            <v>Garrigoles</v>
          </cell>
        </row>
        <row r="2528">
          <cell r="H2528" t="str">
            <v>Garriguella</v>
          </cell>
        </row>
        <row r="2529">
          <cell r="H2529" t="str">
            <v>Ger</v>
          </cell>
        </row>
        <row r="2530">
          <cell r="H2530" t="str">
            <v>Girona</v>
          </cell>
        </row>
        <row r="2531">
          <cell r="H2531" t="str">
            <v>Gombrèn</v>
          </cell>
        </row>
        <row r="2532">
          <cell r="H2532" t="str">
            <v>Gualta</v>
          </cell>
        </row>
        <row r="2533">
          <cell r="H2533" t="str">
            <v>Guils de Cerdanya</v>
          </cell>
        </row>
        <row r="2534">
          <cell r="H2534" t="str">
            <v>Hostalric</v>
          </cell>
        </row>
        <row r="2535">
          <cell r="H2535" t="str">
            <v>Isòvol</v>
          </cell>
        </row>
        <row r="2536">
          <cell r="H2536" t="str">
            <v>Jafre</v>
          </cell>
        </row>
        <row r="2537">
          <cell r="H2537" t="str">
            <v>Jonquera, La</v>
          </cell>
        </row>
        <row r="2538">
          <cell r="H2538" t="str">
            <v>Juià</v>
          </cell>
        </row>
        <row r="2539">
          <cell r="H2539" t="str">
            <v>Lladó</v>
          </cell>
        </row>
        <row r="2540">
          <cell r="H2540" t="str">
            <v>Llagostera</v>
          </cell>
        </row>
        <row r="2541">
          <cell r="H2541" t="str">
            <v>Llambilles</v>
          </cell>
        </row>
        <row r="2542">
          <cell r="H2542" t="str">
            <v>Llanars</v>
          </cell>
        </row>
        <row r="2543">
          <cell r="H2543" t="str">
            <v>Llançà</v>
          </cell>
        </row>
        <row r="2544">
          <cell r="H2544" t="str">
            <v>Llers</v>
          </cell>
        </row>
        <row r="2545">
          <cell r="H2545" t="str">
            <v>Llívia</v>
          </cell>
        </row>
        <row r="2546">
          <cell r="H2546" t="str">
            <v>Lloret de Mar</v>
          </cell>
        </row>
        <row r="2547">
          <cell r="H2547" t="str">
            <v>Llosses, Les</v>
          </cell>
        </row>
        <row r="2548">
          <cell r="H2548" t="str">
            <v>Maçanet de Cabrenys</v>
          </cell>
        </row>
        <row r="2549">
          <cell r="H2549" t="str">
            <v>Maçanet de la Selva</v>
          </cell>
        </row>
        <row r="2550">
          <cell r="H2550" t="str">
            <v>Madremanya</v>
          </cell>
        </row>
        <row r="2551">
          <cell r="H2551" t="str">
            <v>Maià de Montcal</v>
          </cell>
        </row>
        <row r="2552">
          <cell r="H2552" t="str">
            <v>Masarac</v>
          </cell>
        </row>
        <row r="2553">
          <cell r="H2553" t="str">
            <v>Massanes</v>
          </cell>
        </row>
        <row r="2554">
          <cell r="H2554" t="str">
            <v>Meranges</v>
          </cell>
        </row>
        <row r="2555">
          <cell r="H2555" t="str">
            <v>Mieres</v>
          </cell>
        </row>
        <row r="2556">
          <cell r="H2556" t="str">
            <v>Mollet de Peralada</v>
          </cell>
        </row>
        <row r="2557">
          <cell r="H2557" t="str">
            <v>Molló</v>
          </cell>
        </row>
        <row r="2558">
          <cell r="H2558" t="str">
            <v>Montagut i Oix</v>
          </cell>
        </row>
        <row r="2559">
          <cell r="H2559" t="str">
            <v>Mont-ras</v>
          </cell>
        </row>
        <row r="2560">
          <cell r="H2560" t="str">
            <v>Navata</v>
          </cell>
        </row>
        <row r="2561">
          <cell r="H2561" t="str">
            <v>Ogassa</v>
          </cell>
        </row>
        <row r="2562">
          <cell r="H2562" t="str">
            <v>Olot</v>
          </cell>
        </row>
        <row r="2563">
          <cell r="H2563" t="str">
            <v>Ordis</v>
          </cell>
        </row>
        <row r="2564">
          <cell r="H2564" t="str">
            <v>Osor</v>
          </cell>
        </row>
        <row r="2565">
          <cell r="H2565" t="str">
            <v>Palafrugell</v>
          </cell>
        </row>
        <row r="2566">
          <cell r="H2566" t="str">
            <v>Palamós</v>
          </cell>
        </row>
        <row r="2567">
          <cell r="H2567" t="str">
            <v>Palau de Santa Eulàlia</v>
          </cell>
        </row>
        <row r="2568">
          <cell r="H2568" t="str">
            <v>Palau-sator</v>
          </cell>
        </row>
        <row r="2569">
          <cell r="H2569" t="str">
            <v>Palau-saverdera</v>
          </cell>
        </row>
        <row r="2570">
          <cell r="H2570" t="str">
            <v>Palol de Revardit</v>
          </cell>
        </row>
        <row r="2571">
          <cell r="H2571" t="str">
            <v>Pals</v>
          </cell>
        </row>
        <row r="2572">
          <cell r="H2572" t="str">
            <v>Pardines</v>
          </cell>
        </row>
        <row r="2573">
          <cell r="H2573" t="str">
            <v>Parlavà</v>
          </cell>
        </row>
        <row r="2574">
          <cell r="H2574" t="str">
            <v>Pau</v>
          </cell>
        </row>
        <row r="2575">
          <cell r="H2575" t="str">
            <v>Pedret i Marzà</v>
          </cell>
        </row>
        <row r="2576">
          <cell r="H2576" t="str">
            <v>Pera, La</v>
          </cell>
        </row>
        <row r="2577">
          <cell r="H2577" t="str">
            <v>Peralada</v>
          </cell>
        </row>
        <row r="2578">
          <cell r="H2578" t="str">
            <v>Planes d'Hostoles, Les</v>
          </cell>
        </row>
        <row r="2579">
          <cell r="H2579" t="str">
            <v>Planoles</v>
          </cell>
        </row>
        <row r="2580">
          <cell r="H2580" t="str">
            <v>Pont de Molins</v>
          </cell>
        </row>
        <row r="2581">
          <cell r="H2581" t="str">
            <v>Pontós</v>
          </cell>
        </row>
        <row r="2582">
          <cell r="H2582" t="str">
            <v>Porqueres</v>
          </cell>
        </row>
        <row r="2583">
          <cell r="H2583" t="str">
            <v>Port de la Selva, El</v>
          </cell>
        </row>
        <row r="2584">
          <cell r="H2584" t="str">
            <v>Portbou</v>
          </cell>
        </row>
        <row r="2585">
          <cell r="H2585" t="str">
            <v>Preses, Les</v>
          </cell>
        </row>
        <row r="2586">
          <cell r="H2586" t="str">
            <v>Puigcerdà</v>
          </cell>
        </row>
        <row r="2587">
          <cell r="H2587" t="str">
            <v>Quart</v>
          </cell>
        </row>
        <row r="2588">
          <cell r="H2588" t="str">
            <v>Queralbs</v>
          </cell>
        </row>
        <row r="2589">
          <cell r="H2589" t="str">
            <v>Rabós</v>
          </cell>
        </row>
        <row r="2590">
          <cell r="H2590" t="str">
            <v>Regencós</v>
          </cell>
        </row>
        <row r="2591">
          <cell r="H2591" t="str">
            <v>Ribes de Freser</v>
          </cell>
        </row>
        <row r="2592">
          <cell r="H2592" t="str">
            <v>Riells i Viabrea</v>
          </cell>
        </row>
        <row r="2593">
          <cell r="H2593" t="str">
            <v>Ripoll</v>
          </cell>
        </row>
        <row r="2594">
          <cell r="H2594" t="str">
            <v>Riudarenes</v>
          </cell>
        </row>
        <row r="2595">
          <cell r="H2595" t="str">
            <v>Riudaura</v>
          </cell>
        </row>
        <row r="2596">
          <cell r="H2596" t="str">
            <v>Riudellots de la Selva</v>
          </cell>
        </row>
        <row r="2597">
          <cell r="H2597" t="str">
            <v>Riumors</v>
          </cell>
        </row>
        <row r="2598">
          <cell r="H2598" t="str">
            <v>Roses</v>
          </cell>
        </row>
        <row r="2599">
          <cell r="H2599" t="str">
            <v>Rupià</v>
          </cell>
        </row>
        <row r="2600">
          <cell r="H2600" t="str">
            <v>Sales de Llierca</v>
          </cell>
        </row>
        <row r="2601">
          <cell r="H2601" t="str">
            <v>Salt</v>
          </cell>
        </row>
        <row r="2602">
          <cell r="H2602" t="str">
            <v>Sant Andreu Salou</v>
          </cell>
        </row>
        <row r="2603">
          <cell r="H2603" t="str">
            <v>Sant Aniol de Finestres</v>
          </cell>
        </row>
        <row r="2604">
          <cell r="H2604" t="str">
            <v>Sant Climent Sescebes</v>
          </cell>
        </row>
        <row r="2605">
          <cell r="H2605" t="str">
            <v>Sant Feliu de Buixalleu</v>
          </cell>
        </row>
        <row r="2606">
          <cell r="H2606" t="str">
            <v>Sant Feliu de Guíxols</v>
          </cell>
        </row>
        <row r="2607">
          <cell r="H2607" t="str">
            <v>Sant Feliu de Pallerols</v>
          </cell>
        </row>
        <row r="2608">
          <cell r="H2608" t="str">
            <v>Sant Ferriol</v>
          </cell>
        </row>
        <row r="2609">
          <cell r="H2609" t="str">
            <v>Sant Gregori</v>
          </cell>
        </row>
        <row r="2610">
          <cell r="H2610" t="str">
            <v>Sant Hilari Sacalm</v>
          </cell>
        </row>
        <row r="2611">
          <cell r="H2611" t="str">
            <v>Sant Jaume de Llierca</v>
          </cell>
        </row>
        <row r="2612">
          <cell r="H2612" t="str">
            <v>Sant Joan de les Abadesses</v>
          </cell>
        </row>
        <row r="2613">
          <cell r="H2613" t="str">
            <v>Sant Joan de Mollet</v>
          </cell>
        </row>
        <row r="2614">
          <cell r="H2614" t="str">
            <v>Sant Joan les Fonts</v>
          </cell>
        </row>
        <row r="2615">
          <cell r="H2615" t="str">
            <v>Sant Jordi Desvalls</v>
          </cell>
        </row>
        <row r="2616">
          <cell r="H2616" t="str">
            <v>Sant Julià de Ramis</v>
          </cell>
        </row>
        <row r="2617">
          <cell r="H2617" t="str">
            <v>Sant Julià del Llor i Bonmatí</v>
          </cell>
        </row>
        <row r="2618">
          <cell r="H2618" t="str">
            <v>Sant Llorenç de la Muga</v>
          </cell>
        </row>
        <row r="2619">
          <cell r="H2619" t="str">
            <v>Sant Martí de Llémena</v>
          </cell>
        </row>
        <row r="2620">
          <cell r="H2620" t="str">
            <v>Sant Martí Vell</v>
          </cell>
        </row>
        <row r="2621">
          <cell r="H2621" t="str">
            <v>Sant Miquel de Campmajor</v>
          </cell>
        </row>
        <row r="2622">
          <cell r="H2622" t="str">
            <v>Sant Miquel de Fluvià</v>
          </cell>
        </row>
        <row r="2623">
          <cell r="H2623" t="str">
            <v>Sant Mori</v>
          </cell>
        </row>
        <row r="2624">
          <cell r="H2624" t="str">
            <v>Sant Pau de Segúries</v>
          </cell>
        </row>
        <row r="2625">
          <cell r="H2625" t="str">
            <v>Sant Pere Pescador</v>
          </cell>
        </row>
        <row r="2626">
          <cell r="H2626" t="str">
            <v>Santa Coloma de Farners</v>
          </cell>
        </row>
        <row r="2627">
          <cell r="H2627" t="str">
            <v>Santa Cristina d'Aro</v>
          </cell>
        </row>
        <row r="2628">
          <cell r="H2628" t="str">
            <v>Santa Llogaia d'Àlguema</v>
          </cell>
        </row>
        <row r="2629">
          <cell r="H2629" t="str">
            <v>Santa Pau</v>
          </cell>
        </row>
        <row r="2630">
          <cell r="H2630" t="str">
            <v>Sarrià de Ter</v>
          </cell>
        </row>
        <row r="2631">
          <cell r="H2631" t="str">
            <v>Saus, Camallera i Llampaies</v>
          </cell>
        </row>
        <row r="2632">
          <cell r="H2632" t="str">
            <v>Selva de Mar, La</v>
          </cell>
        </row>
        <row r="2633">
          <cell r="H2633" t="str">
            <v>Serinyà</v>
          </cell>
        </row>
        <row r="2634">
          <cell r="H2634" t="str">
            <v>Serra de Daró</v>
          </cell>
        </row>
        <row r="2635">
          <cell r="H2635" t="str">
            <v>Setcases</v>
          </cell>
        </row>
        <row r="2636">
          <cell r="H2636" t="str">
            <v>Sils</v>
          </cell>
        </row>
        <row r="2637">
          <cell r="H2637" t="str">
            <v>Siurana</v>
          </cell>
        </row>
        <row r="2638">
          <cell r="H2638" t="str">
            <v>Susqueda</v>
          </cell>
        </row>
        <row r="2639">
          <cell r="H2639" t="str">
            <v>Tallada d'Empordà, La</v>
          </cell>
        </row>
        <row r="2640">
          <cell r="H2640" t="str">
            <v>Terrades</v>
          </cell>
        </row>
        <row r="2641">
          <cell r="H2641" t="str">
            <v>Torrent</v>
          </cell>
        </row>
        <row r="2642">
          <cell r="H2642" t="str">
            <v>Torroella de Fluvià</v>
          </cell>
        </row>
        <row r="2643">
          <cell r="H2643" t="str">
            <v>Torroella de Montgrí</v>
          </cell>
        </row>
        <row r="2644">
          <cell r="H2644" t="str">
            <v>Tortellà</v>
          </cell>
        </row>
        <row r="2645">
          <cell r="H2645" t="str">
            <v>Toses</v>
          </cell>
        </row>
        <row r="2646">
          <cell r="H2646" t="str">
            <v>Tossa de Mar</v>
          </cell>
        </row>
        <row r="2647">
          <cell r="H2647" t="str">
            <v>Ullà</v>
          </cell>
        </row>
        <row r="2648">
          <cell r="H2648" t="str">
            <v>Ullastret</v>
          </cell>
        </row>
        <row r="2649">
          <cell r="H2649" t="str">
            <v>Ultramort</v>
          </cell>
        </row>
        <row r="2650">
          <cell r="H2650" t="str">
            <v>Urús</v>
          </cell>
        </row>
        <row r="2651">
          <cell r="H2651" t="str">
            <v>Vajol, La</v>
          </cell>
        </row>
        <row r="2652">
          <cell r="H2652" t="str">
            <v>Vall de Bianya, La</v>
          </cell>
        </row>
        <row r="2653">
          <cell r="H2653" t="str">
            <v>Vall d'en Bas, La</v>
          </cell>
        </row>
        <row r="2654">
          <cell r="H2654" t="str">
            <v>Vallfogona de Ripollès</v>
          </cell>
        </row>
        <row r="2655">
          <cell r="H2655" t="str">
            <v>Vall-llobrega</v>
          </cell>
        </row>
        <row r="2656">
          <cell r="H2656" t="str">
            <v>Ventalló</v>
          </cell>
        </row>
        <row r="2657">
          <cell r="H2657" t="str">
            <v>Verges</v>
          </cell>
        </row>
        <row r="2658">
          <cell r="H2658" t="str">
            <v>Vidrà</v>
          </cell>
        </row>
        <row r="2659">
          <cell r="H2659" t="str">
            <v>Vidreres</v>
          </cell>
        </row>
        <row r="2660">
          <cell r="H2660" t="str">
            <v>Vilabertran</v>
          </cell>
        </row>
        <row r="2661">
          <cell r="H2661" t="str">
            <v>Vilablareix</v>
          </cell>
        </row>
        <row r="2662">
          <cell r="H2662" t="str">
            <v>Viladamat</v>
          </cell>
        </row>
        <row r="2663">
          <cell r="H2663" t="str">
            <v>Viladasens</v>
          </cell>
        </row>
        <row r="2664">
          <cell r="H2664" t="str">
            <v>Vilademuls</v>
          </cell>
        </row>
        <row r="2665">
          <cell r="H2665" t="str">
            <v>Viladrau</v>
          </cell>
        </row>
        <row r="2666">
          <cell r="H2666" t="str">
            <v>Vilafant</v>
          </cell>
        </row>
        <row r="2667">
          <cell r="H2667" t="str">
            <v>Vilajuïga</v>
          </cell>
        </row>
        <row r="2668">
          <cell r="H2668" t="str">
            <v>Vilallonga de Ter</v>
          </cell>
        </row>
        <row r="2669">
          <cell r="H2669" t="str">
            <v>Vilamacolum</v>
          </cell>
        </row>
        <row r="2670">
          <cell r="H2670" t="str">
            <v>Vilamalla</v>
          </cell>
        </row>
        <row r="2671">
          <cell r="H2671" t="str">
            <v>Vilamaniscle</v>
          </cell>
        </row>
        <row r="2672">
          <cell r="H2672" t="str">
            <v>Vilanant</v>
          </cell>
        </row>
        <row r="2673">
          <cell r="H2673" t="str">
            <v>Vila-sacra</v>
          </cell>
        </row>
        <row r="2674">
          <cell r="H2674" t="str">
            <v>Vilaür</v>
          </cell>
        </row>
        <row r="2675">
          <cell r="H2675" t="str">
            <v>Vilobí d'Onyar</v>
          </cell>
        </row>
        <row r="2676">
          <cell r="H2676" t="str">
            <v>Vilopriu</v>
          </cell>
        </row>
        <row r="2677">
          <cell r="H2677" t="str">
            <v>Agrón</v>
          </cell>
        </row>
        <row r="2678">
          <cell r="H2678" t="str">
            <v>Alamedilla</v>
          </cell>
        </row>
        <row r="2679">
          <cell r="H2679" t="str">
            <v>Albolote</v>
          </cell>
        </row>
        <row r="2680">
          <cell r="H2680" t="str">
            <v>Albondón</v>
          </cell>
        </row>
        <row r="2681">
          <cell r="H2681" t="str">
            <v>Albuñán</v>
          </cell>
        </row>
        <row r="2682">
          <cell r="H2682" t="str">
            <v>Albuñol</v>
          </cell>
        </row>
        <row r="2683">
          <cell r="H2683" t="str">
            <v>Albuñuelas</v>
          </cell>
        </row>
        <row r="2684">
          <cell r="H2684" t="str">
            <v>Aldeire</v>
          </cell>
        </row>
        <row r="2685">
          <cell r="H2685" t="str">
            <v>Alfacar</v>
          </cell>
        </row>
        <row r="2686">
          <cell r="H2686" t="str">
            <v>Algarinejo</v>
          </cell>
        </row>
        <row r="2687">
          <cell r="H2687" t="str">
            <v>Alhama de Granada</v>
          </cell>
        </row>
        <row r="2688">
          <cell r="H2688" t="str">
            <v>Alhendín</v>
          </cell>
        </row>
        <row r="2689">
          <cell r="H2689" t="str">
            <v>Alicún de Ortega</v>
          </cell>
        </row>
        <row r="2690">
          <cell r="H2690" t="str">
            <v>Almegíjar</v>
          </cell>
        </row>
        <row r="2691">
          <cell r="H2691" t="str">
            <v>Almuñécar</v>
          </cell>
        </row>
        <row r="2692">
          <cell r="H2692" t="str">
            <v>Alpujarra de la Sierra</v>
          </cell>
        </row>
        <row r="2693">
          <cell r="H2693" t="str">
            <v>Alquife</v>
          </cell>
        </row>
        <row r="2694">
          <cell r="H2694" t="str">
            <v>Arenas del Rey</v>
          </cell>
        </row>
        <row r="2695">
          <cell r="H2695" t="str">
            <v>Armilla</v>
          </cell>
        </row>
        <row r="2696">
          <cell r="H2696" t="str">
            <v>Atarfe</v>
          </cell>
        </row>
        <row r="2697">
          <cell r="H2697" t="str">
            <v>Baza</v>
          </cell>
        </row>
        <row r="2698">
          <cell r="H2698" t="str">
            <v>Beas de Granada</v>
          </cell>
        </row>
        <row r="2699">
          <cell r="H2699" t="str">
            <v>Beas de Guadix</v>
          </cell>
        </row>
        <row r="2700">
          <cell r="H2700" t="str">
            <v>Benalúa</v>
          </cell>
        </row>
        <row r="2701">
          <cell r="H2701" t="str">
            <v>Benalúa de las Villas</v>
          </cell>
        </row>
        <row r="2702">
          <cell r="H2702" t="str">
            <v>Benamaurel</v>
          </cell>
        </row>
        <row r="2703">
          <cell r="H2703" t="str">
            <v>Bérchules</v>
          </cell>
        </row>
        <row r="2704">
          <cell r="H2704" t="str">
            <v>Bubión</v>
          </cell>
        </row>
        <row r="2705">
          <cell r="H2705" t="str">
            <v>Busquístar</v>
          </cell>
        </row>
        <row r="2706">
          <cell r="H2706" t="str">
            <v>Cacín</v>
          </cell>
        </row>
        <row r="2707">
          <cell r="H2707" t="str">
            <v>Cádiar</v>
          </cell>
        </row>
        <row r="2708">
          <cell r="H2708" t="str">
            <v>Cájar</v>
          </cell>
        </row>
        <row r="2709">
          <cell r="H2709" t="str">
            <v>Calahorra, La</v>
          </cell>
        </row>
        <row r="2710">
          <cell r="H2710" t="str">
            <v>Calicasas</v>
          </cell>
        </row>
        <row r="2711">
          <cell r="H2711" t="str">
            <v>Campotéjar</v>
          </cell>
        </row>
        <row r="2712">
          <cell r="H2712" t="str">
            <v>Caniles</v>
          </cell>
        </row>
        <row r="2713">
          <cell r="H2713" t="str">
            <v>Cáñar</v>
          </cell>
        </row>
        <row r="2714">
          <cell r="H2714" t="str">
            <v>Capileira</v>
          </cell>
        </row>
        <row r="2715">
          <cell r="H2715" t="str">
            <v>Carataunas</v>
          </cell>
        </row>
        <row r="2716">
          <cell r="H2716" t="str">
            <v>Cástaras</v>
          </cell>
        </row>
        <row r="2717">
          <cell r="H2717" t="str">
            <v>Castilléjar</v>
          </cell>
        </row>
        <row r="2718">
          <cell r="H2718" t="str">
            <v>Castril</v>
          </cell>
        </row>
        <row r="2719">
          <cell r="H2719" t="str">
            <v>Cenes de la Vega</v>
          </cell>
        </row>
        <row r="2720">
          <cell r="H2720" t="str">
            <v>Chauchina</v>
          </cell>
        </row>
        <row r="2721">
          <cell r="H2721" t="str">
            <v>Chimeneas</v>
          </cell>
        </row>
        <row r="2722">
          <cell r="H2722" t="str">
            <v>Churriana de la Vega</v>
          </cell>
        </row>
        <row r="2723">
          <cell r="H2723" t="str">
            <v>Cijuela</v>
          </cell>
        </row>
        <row r="2724">
          <cell r="H2724" t="str">
            <v>Cogollos de Guadix</v>
          </cell>
        </row>
        <row r="2725">
          <cell r="H2725" t="str">
            <v>Cogollos de la Vega</v>
          </cell>
        </row>
        <row r="2726">
          <cell r="H2726" t="str">
            <v>Colomera</v>
          </cell>
        </row>
        <row r="2727">
          <cell r="H2727" t="str">
            <v>Cortes de Baza</v>
          </cell>
        </row>
        <row r="2728">
          <cell r="H2728" t="str">
            <v>Cortes y Graena</v>
          </cell>
        </row>
        <row r="2729">
          <cell r="H2729" t="str">
            <v>Cuevas del Campo</v>
          </cell>
        </row>
        <row r="2730">
          <cell r="H2730" t="str">
            <v>Cúllar</v>
          </cell>
        </row>
        <row r="2731">
          <cell r="H2731" t="str">
            <v>Cúllar Vega</v>
          </cell>
        </row>
        <row r="2732">
          <cell r="H2732" t="str">
            <v>Darro</v>
          </cell>
        </row>
        <row r="2733">
          <cell r="H2733" t="str">
            <v>Dehesas de Guadix</v>
          </cell>
        </row>
        <row r="2734">
          <cell r="H2734" t="str">
            <v>Deifontes</v>
          </cell>
        </row>
        <row r="2735">
          <cell r="H2735" t="str">
            <v>Diezma</v>
          </cell>
        </row>
        <row r="2736">
          <cell r="H2736" t="str">
            <v>Dílar</v>
          </cell>
        </row>
        <row r="2737">
          <cell r="H2737" t="str">
            <v>Dólar</v>
          </cell>
        </row>
        <row r="2738">
          <cell r="H2738" t="str">
            <v>Dúdar</v>
          </cell>
        </row>
        <row r="2739">
          <cell r="H2739" t="str">
            <v>Dúrcal</v>
          </cell>
        </row>
        <row r="2740">
          <cell r="H2740" t="str">
            <v>Escúzar</v>
          </cell>
        </row>
        <row r="2741">
          <cell r="H2741" t="str">
            <v>Ferreira</v>
          </cell>
        </row>
        <row r="2742">
          <cell r="H2742" t="str">
            <v>Fonelas</v>
          </cell>
        </row>
        <row r="2743">
          <cell r="H2743" t="str">
            <v>Freila</v>
          </cell>
        </row>
        <row r="2744">
          <cell r="H2744" t="str">
            <v>Fuente Vaqueros</v>
          </cell>
        </row>
        <row r="2745">
          <cell r="H2745" t="str">
            <v>Gabias, Las</v>
          </cell>
        </row>
        <row r="2746">
          <cell r="H2746" t="str">
            <v>Galera</v>
          </cell>
        </row>
        <row r="2747">
          <cell r="H2747" t="str">
            <v>Gobernador</v>
          </cell>
        </row>
        <row r="2748">
          <cell r="H2748" t="str">
            <v>Gójar</v>
          </cell>
        </row>
        <row r="2749">
          <cell r="H2749" t="str">
            <v>Gor</v>
          </cell>
        </row>
        <row r="2750">
          <cell r="H2750" t="str">
            <v>Gorafe</v>
          </cell>
        </row>
        <row r="2751">
          <cell r="H2751" t="str">
            <v>Granada</v>
          </cell>
        </row>
        <row r="2752">
          <cell r="H2752" t="str">
            <v>Guadahortuna</v>
          </cell>
        </row>
        <row r="2753">
          <cell r="H2753" t="str">
            <v>Guadix</v>
          </cell>
        </row>
        <row r="2754">
          <cell r="H2754" t="str">
            <v>Guajares, Los</v>
          </cell>
        </row>
        <row r="2755">
          <cell r="H2755" t="str">
            <v>Gualchos</v>
          </cell>
        </row>
        <row r="2756">
          <cell r="H2756" t="str">
            <v>Güejar Sierra</v>
          </cell>
        </row>
        <row r="2757">
          <cell r="H2757" t="str">
            <v>Güevéjar</v>
          </cell>
        </row>
        <row r="2758">
          <cell r="H2758" t="str">
            <v>Huélago</v>
          </cell>
        </row>
        <row r="2759">
          <cell r="H2759" t="str">
            <v>Huéneja</v>
          </cell>
        </row>
        <row r="2760">
          <cell r="H2760" t="str">
            <v>Huéscar</v>
          </cell>
        </row>
        <row r="2761">
          <cell r="H2761" t="str">
            <v>Huétor de Santillán</v>
          </cell>
        </row>
        <row r="2762">
          <cell r="H2762" t="str">
            <v>Huétor Tájar</v>
          </cell>
        </row>
        <row r="2763">
          <cell r="H2763" t="str">
            <v>Huétor Vega</v>
          </cell>
        </row>
        <row r="2764">
          <cell r="H2764" t="str">
            <v>Illora</v>
          </cell>
        </row>
        <row r="2765">
          <cell r="H2765" t="str">
            <v>Itrabo</v>
          </cell>
        </row>
        <row r="2766">
          <cell r="H2766" t="str">
            <v>Iznalloz</v>
          </cell>
        </row>
        <row r="2767">
          <cell r="H2767" t="str">
            <v>Jayena</v>
          </cell>
        </row>
        <row r="2768">
          <cell r="H2768" t="str">
            <v>Jerez del Marquesado</v>
          </cell>
        </row>
        <row r="2769">
          <cell r="H2769" t="str">
            <v>Jete</v>
          </cell>
        </row>
        <row r="2770">
          <cell r="H2770" t="str">
            <v>Jun</v>
          </cell>
        </row>
        <row r="2771">
          <cell r="H2771" t="str">
            <v>Juviles</v>
          </cell>
        </row>
        <row r="2772">
          <cell r="H2772" t="str">
            <v>Láchar</v>
          </cell>
        </row>
        <row r="2773">
          <cell r="H2773" t="str">
            <v>Lanjarón</v>
          </cell>
        </row>
        <row r="2774">
          <cell r="H2774" t="str">
            <v>Lanteira</v>
          </cell>
        </row>
        <row r="2775">
          <cell r="H2775" t="str">
            <v>Lecrín</v>
          </cell>
        </row>
        <row r="2776">
          <cell r="H2776" t="str">
            <v>Lentegí</v>
          </cell>
        </row>
        <row r="2777">
          <cell r="H2777" t="str">
            <v>Lobras</v>
          </cell>
        </row>
        <row r="2778">
          <cell r="H2778" t="str">
            <v>Loja</v>
          </cell>
        </row>
        <row r="2779">
          <cell r="H2779" t="str">
            <v>Lugros</v>
          </cell>
        </row>
        <row r="2780">
          <cell r="H2780" t="str">
            <v>Lújar</v>
          </cell>
        </row>
        <row r="2781">
          <cell r="H2781" t="str">
            <v>Malahá, La</v>
          </cell>
        </row>
        <row r="2782">
          <cell r="H2782" t="str">
            <v>Maracena</v>
          </cell>
        </row>
        <row r="2783">
          <cell r="H2783" t="str">
            <v>Marchal</v>
          </cell>
        </row>
        <row r="2784">
          <cell r="H2784" t="str">
            <v>Moclín</v>
          </cell>
        </row>
        <row r="2785">
          <cell r="H2785" t="str">
            <v>Molvízar</v>
          </cell>
        </row>
        <row r="2786">
          <cell r="H2786" t="str">
            <v>Monachil</v>
          </cell>
        </row>
        <row r="2787">
          <cell r="H2787" t="str">
            <v>Montefrío</v>
          </cell>
        </row>
        <row r="2788">
          <cell r="H2788" t="str">
            <v>Montejícar</v>
          </cell>
        </row>
        <row r="2789">
          <cell r="H2789" t="str">
            <v>Montillana</v>
          </cell>
        </row>
        <row r="2790">
          <cell r="H2790" t="str">
            <v>Moraleda de Zafayona</v>
          </cell>
        </row>
        <row r="2791">
          <cell r="H2791" t="str">
            <v>Morelábor</v>
          </cell>
        </row>
        <row r="2792">
          <cell r="H2792" t="str">
            <v>Motril</v>
          </cell>
        </row>
        <row r="2793">
          <cell r="H2793" t="str">
            <v>Murtas</v>
          </cell>
        </row>
        <row r="2794">
          <cell r="H2794" t="str">
            <v>Nevada</v>
          </cell>
        </row>
        <row r="2795">
          <cell r="H2795" t="str">
            <v>Nigüelas</v>
          </cell>
        </row>
        <row r="2796">
          <cell r="H2796" t="str">
            <v>Nívar</v>
          </cell>
        </row>
        <row r="2797">
          <cell r="H2797" t="str">
            <v>Ogíjares</v>
          </cell>
        </row>
        <row r="2798">
          <cell r="H2798" t="str">
            <v>Orce</v>
          </cell>
        </row>
        <row r="2799">
          <cell r="H2799" t="str">
            <v>Órgiva</v>
          </cell>
        </row>
        <row r="2800">
          <cell r="H2800" t="str">
            <v>Otívar</v>
          </cell>
        </row>
        <row r="2801">
          <cell r="H2801" t="str">
            <v>Padul</v>
          </cell>
        </row>
        <row r="2802">
          <cell r="H2802" t="str">
            <v>Pampaneira</v>
          </cell>
        </row>
        <row r="2803">
          <cell r="H2803" t="str">
            <v>Pedro Martínez</v>
          </cell>
        </row>
        <row r="2804">
          <cell r="H2804" t="str">
            <v>Peligros</v>
          </cell>
        </row>
        <row r="2805">
          <cell r="H2805" t="str">
            <v>Peza, La</v>
          </cell>
        </row>
        <row r="2806">
          <cell r="H2806" t="str">
            <v>Pinar, El</v>
          </cell>
        </row>
        <row r="2807">
          <cell r="H2807" t="str">
            <v>Pinos Genil</v>
          </cell>
        </row>
        <row r="2808">
          <cell r="H2808" t="str">
            <v>Pinos Puente</v>
          </cell>
        </row>
        <row r="2809">
          <cell r="H2809" t="str">
            <v>Píñar</v>
          </cell>
        </row>
        <row r="2810">
          <cell r="H2810" t="str">
            <v>Polícar</v>
          </cell>
        </row>
        <row r="2811">
          <cell r="H2811" t="str">
            <v>Polopos</v>
          </cell>
        </row>
        <row r="2812">
          <cell r="H2812" t="str">
            <v>Pórtugos</v>
          </cell>
        </row>
        <row r="2813">
          <cell r="H2813" t="str">
            <v>Puebla de Don Fadrique</v>
          </cell>
        </row>
        <row r="2814">
          <cell r="H2814" t="str">
            <v>Pulianas</v>
          </cell>
        </row>
        <row r="2815">
          <cell r="H2815" t="str">
            <v>Purullena</v>
          </cell>
        </row>
        <row r="2816">
          <cell r="H2816" t="str">
            <v>Quéntar</v>
          </cell>
        </row>
        <row r="2817">
          <cell r="H2817" t="str">
            <v>Rubite</v>
          </cell>
        </row>
        <row r="2818">
          <cell r="H2818" t="str">
            <v>Salar</v>
          </cell>
        </row>
        <row r="2819">
          <cell r="H2819" t="str">
            <v>Salobreña</v>
          </cell>
        </row>
        <row r="2820">
          <cell r="H2820" t="str">
            <v>Santa Cruz del Comercio</v>
          </cell>
        </row>
        <row r="2821">
          <cell r="H2821" t="str">
            <v>Santa Fe</v>
          </cell>
        </row>
        <row r="2822">
          <cell r="H2822" t="str">
            <v>Soportújar</v>
          </cell>
        </row>
        <row r="2823">
          <cell r="H2823" t="str">
            <v>Sorvilán</v>
          </cell>
        </row>
        <row r="2824">
          <cell r="H2824" t="str">
            <v>Taha, La</v>
          </cell>
        </row>
        <row r="2825">
          <cell r="H2825" t="str">
            <v>Torre-Cardela</v>
          </cell>
        </row>
        <row r="2826">
          <cell r="H2826" t="str">
            <v>Torvizcón</v>
          </cell>
        </row>
        <row r="2827">
          <cell r="H2827" t="str">
            <v>Trevélez</v>
          </cell>
        </row>
        <row r="2828">
          <cell r="H2828" t="str">
            <v>Turón</v>
          </cell>
        </row>
        <row r="2829">
          <cell r="H2829" t="str">
            <v>Ugíjar</v>
          </cell>
        </row>
        <row r="2830">
          <cell r="H2830" t="str">
            <v>Valle del Zalabí</v>
          </cell>
        </row>
        <row r="2831">
          <cell r="H2831" t="str">
            <v>Valle, El</v>
          </cell>
        </row>
        <row r="2832">
          <cell r="H2832" t="str">
            <v>Válor</v>
          </cell>
        </row>
        <row r="2833">
          <cell r="H2833" t="str">
            <v>Vegas del Genil</v>
          </cell>
        </row>
        <row r="2834">
          <cell r="H2834" t="str">
            <v>Vélez de Benaudalla</v>
          </cell>
        </row>
        <row r="2835">
          <cell r="H2835" t="str">
            <v>Ventas de Huelma</v>
          </cell>
        </row>
        <row r="2836">
          <cell r="H2836" t="str">
            <v>Villa de Otura</v>
          </cell>
        </row>
        <row r="2837">
          <cell r="H2837" t="str">
            <v>Villamena</v>
          </cell>
        </row>
        <row r="2838">
          <cell r="H2838" t="str">
            <v>Villanueva de las Torres</v>
          </cell>
        </row>
        <row r="2839">
          <cell r="H2839" t="str">
            <v>Villanueva Mesía</v>
          </cell>
        </row>
        <row r="2840">
          <cell r="H2840" t="str">
            <v>Víznar</v>
          </cell>
        </row>
        <row r="2841">
          <cell r="H2841" t="str">
            <v>Zafarraya</v>
          </cell>
        </row>
        <row r="2842">
          <cell r="H2842" t="str">
            <v>Zagra</v>
          </cell>
        </row>
        <row r="2843">
          <cell r="H2843" t="str">
            <v>Zubia, La</v>
          </cell>
        </row>
        <row r="2844">
          <cell r="H2844" t="str">
            <v>Zújar</v>
          </cell>
        </row>
        <row r="2845">
          <cell r="H2845" t="str">
            <v>Abánades</v>
          </cell>
        </row>
        <row r="2846">
          <cell r="H2846" t="str">
            <v>Ablanque</v>
          </cell>
        </row>
        <row r="2847">
          <cell r="H2847" t="str">
            <v>Adobes</v>
          </cell>
        </row>
        <row r="2848">
          <cell r="H2848" t="str">
            <v>Alaminos</v>
          </cell>
        </row>
        <row r="2849">
          <cell r="H2849" t="str">
            <v>Alarilla</v>
          </cell>
        </row>
        <row r="2850">
          <cell r="H2850" t="str">
            <v>Albalate de Zorita</v>
          </cell>
        </row>
        <row r="2851">
          <cell r="H2851" t="str">
            <v>Albares</v>
          </cell>
        </row>
        <row r="2852">
          <cell r="H2852" t="str">
            <v>Albendiego</v>
          </cell>
        </row>
        <row r="2853">
          <cell r="H2853" t="str">
            <v>Alcocer</v>
          </cell>
        </row>
        <row r="2854">
          <cell r="H2854" t="str">
            <v>Alcolea de las Peñas</v>
          </cell>
        </row>
        <row r="2855">
          <cell r="H2855" t="str">
            <v>Alcolea del Pinar</v>
          </cell>
        </row>
        <row r="2856">
          <cell r="H2856" t="str">
            <v>Alcoroches</v>
          </cell>
        </row>
        <row r="2857">
          <cell r="H2857" t="str">
            <v>Aldeanueva de Guadalajara</v>
          </cell>
        </row>
        <row r="2858">
          <cell r="H2858" t="str">
            <v>Algar de Mesa</v>
          </cell>
        </row>
        <row r="2859">
          <cell r="H2859" t="str">
            <v>Algora</v>
          </cell>
        </row>
        <row r="2860">
          <cell r="H2860" t="str">
            <v>Alhóndiga</v>
          </cell>
        </row>
        <row r="2861">
          <cell r="H2861" t="str">
            <v>Alique</v>
          </cell>
        </row>
        <row r="2862">
          <cell r="H2862" t="str">
            <v>Almadrones</v>
          </cell>
        </row>
        <row r="2863">
          <cell r="H2863" t="str">
            <v>Almoguera</v>
          </cell>
        </row>
        <row r="2864">
          <cell r="H2864" t="str">
            <v>Almonacid de Zorita</v>
          </cell>
        </row>
        <row r="2865">
          <cell r="H2865" t="str">
            <v>Alocén</v>
          </cell>
        </row>
        <row r="2866">
          <cell r="H2866" t="str">
            <v>Alovera</v>
          </cell>
        </row>
        <row r="2867">
          <cell r="H2867" t="str">
            <v>Alustante</v>
          </cell>
        </row>
        <row r="2868">
          <cell r="H2868" t="str">
            <v>Angón</v>
          </cell>
        </row>
        <row r="2869">
          <cell r="H2869" t="str">
            <v>Anguita</v>
          </cell>
        </row>
        <row r="2870">
          <cell r="H2870" t="str">
            <v>Anquela del Ducado</v>
          </cell>
        </row>
        <row r="2871">
          <cell r="H2871" t="str">
            <v>Anquela del Pedregal</v>
          </cell>
        </row>
        <row r="2872">
          <cell r="H2872" t="str">
            <v>Aranzueque</v>
          </cell>
        </row>
        <row r="2873">
          <cell r="H2873" t="str">
            <v>Arbancón</v>
          </cell>
        </row>
        <row r="2874">
          <cell r="H2874" t="str">
            <v>Arbeteta</v>
          </cell>
        </row>
        <row r="2875">
          <cell r="H2875" t="str">
            <v>Argecilla</v>
          </cell>
        </row>
        <row r="2876">
          <cell r="H2876" t="str">
            <v>Armallones</v>
          </cell>
        </row>
        <row r="2877">
          <cell r="H2877" t="str">
            <v>Armuña de Tajuña</v>
          </cell>
        </row>
        <row r="2878">
          <cell r="H2878" t="str">
            <v>Arroyo de las Fraguas</v>
          </cell>
        </row>
        <row r="2879">
          <cell r="H2879" t="str">
            <v>Atanzón</v>
          </cell>
        </row>
        <row r="2880">
          <cell r="H2880" t="str">
            <v>Atienza</v>
          </cell>
        </row>
        <row r="2881">
          <cell r="H2881" t="str">
            <v>Auñón</v>
          </cell>
        </row>
        <row r="2882">
          <cell r="H2882" t="str">
            <v>Azuqueca de Henares</v>
          </cell>
        </row>
        <row r="2883">
          <cell r="H2883" t="str">
            <v>Baides</v>
          </cell>
        </row>
        <row r="2884">
          <cell r="H2884" t="str">
            <v>Baños de Tajo</v>
          </cell>
        </row>
        <row r="2885">
          <cell r="H2885" t="str">
            <v>Bañuelos</v>
          </cell>
        </row>
        <row r="2886">
          <cell r="H2886" t="str">
            <v>Barriopedro</v>
          </cell>
        </row>
        <row r="2887">
          <cell r="H2887" t="str">
            <v>Berninches</v>
          </cell>
        </row>
        <row r="2888">
          <cell r="H2888" t="str">
            <v>Bodera, La</v>
          </cell>
        </row>
        <row r="2889">
          <cell r="H2889" t="str">
            <v>Brihuega</v>
          </cell>
        </row>
        <row r="2890">
          <cell r="H2890" t="str">
            <v>Budia</v>
          </cell>
        </row>
        <row r="2891">
          <cell r="H2891" t="str">
            <v>Bujalaro</v>
          </cell>
        </row>
        <row r="2892">
          <cell r="H2892" t="str">
            <v>Bustares</v>
          </cell>
        </row>
        <row r="2893">
          <cell r="H2893" t="str">
            <v>Cabanillas del Campo</v>
          </cell>
        </row>
        <row r="2894">
          <cell r="H2894" t="str">
            <v>Campillo de Dueñas</v>
          </cell>
        </row>
        <row r="2895">
          <cell r="H2895" t="str">
            <v>Campillo de Ranas</v>
          </cell>
        </row>
        <row r="2896">
          <cell r="H2896" t="str">
            <v>Campisábalos</v>
          </cell>
        </row>
        <row r="2897">
          <cell r="H2897" t="str">
            <v>Canredondo</v>
          </cell>
        </row>
        <row r="2898">
          <cell r="H2898" t="str">
            <v>Cantalojas</v>
          </cell>
        </row>
        <row r="2899">
          <cell r="H2899" t="str">
            <v>Cañizar</v>
          </cell>
        </row>
        <row r="2900">
          <cell r="H2900" t="str">
            <v>Cardoso de la Sierra, El</v>
          </cell>
        </row>
        <row r="2901">
          <cell r="H2901" t="str">
            <v>Casa de Uceda</v>
          </cell>
        </row>
        <row r="2902">
          <cell r="H2902" t="str">
            <v>Casar, El</v>
          </cell>
        </row>
        <row r="2903">
          <cell r="H2903" t="str">
            <v>Casas de San Galindo</v>
          </cell>
        </row>
        <row r="2904">
          <cell r="H2904" t="str">
            <v>Caspueñas</v>
          </cell>
        </row>
        <row r="2905">
          <cell r="H2905" t="str">
            <v>Castejón de Henares</v>
          </cell>
        </row>
        <row r="2906">
          <cell r="H2906" t="str">
            <v>Castellar de la Muela</v>
          </cell>
        </row>
        <row r="2907">
          <cell r="H2907" t="str">
            <v>Castilforte</v>
          </cell>
        </row>
        <row r="2908">
          <cell r="H2908" t="str">
            <v>Castilnuevo</v>
          </cell>
        </row>
        <row r="2909">
          <cell r="H2909" t="str">
            <v>Cendejas de Enmedio</v>
          </cell>
        </row>
        <row r="2910">
          <cell r="H2910" t="str">
            <v>Cendejas de la Torre</v>
          </cell>
        </row>
        <row r="2911">
          <cell r="H2911" t="str">
            <v>Centenera</v>
          </cell>
        </row>
        <row r="2912">
          <cell r="H2912" t="str">
            <v>Checa</v>
          </cell>
        </row>
        <row r="2913">
          <cell r="H2913" t="str">
            <v>Chequilla</v>
          </cell>
        </row>
        <row r="2914">
          <cell r="H2914" t="str">
            <v>Chillarón del Rey</v>
          </cell>
        </row>
        <row r="2915">
          <cell r="H2915" t="str">
            <v>Chiloeches</v>
          </cell>
        </row>
        <row r="2916">
          <cell r="H2916" t="str">
            <v>Cifuentes</v>
          </cell>
        </row>
        <row r="2917">
          <cell r="H2917" t="str">
            <v>Cincovillas</v>
          </cell>
        </row>
        <row r="2918">
          <cell r="H2918" t="str">
            <v>Ciruelas</v>
          </cell>
        </row>
        <row r="2919">
          <cell r="H2919" t="str">
            <v>Ciruelos del Pinar</v>
          </cell>
        </row>
        <row r="2920">
          <cell r="H2920" t="str">
            <v>Cobeta</v>
          </cell>
        </row>
        <row r="2921">
          <cell r="H2921" t="str">
            <v>Cogollor</v>
          </cell>
        </row>
        <row r="2922">
          <cell r="H2922" t="str">
            <v>Cogolludo</v>
          </cell>
        </row>
        <row r="2923">
          <cell r="H2923" t="str">
            <v>Condemios de Abajo</v>
          </cell>
        </row>
        <row r="2924">
          <cell r="H2924" t="str">
            <v>Condemios de Arriba</v>
          </cell>
        </row>
        <row r="2925">
          <cell r="H2925" t="str">
            <v>Congostrina</v>
          </cell>
        </row>
        <row r="2926">
          <cell r="H2926" t="str">
            <v>Copernal</v>
          </cell>
        </row>
        <row r="2927">
          <cell r="H2927" t="str">
            <v>Corduente</v>
          </cell>
        </row>
        <row r="2928">
          <cell r="H2928" t="str">
            <v>Cubillo de Uceda, El</v>
          </cell>
        </row>
        <row r="2929">
          <cell r="H2929" t="str">
            <v>Driebes</v>
          </cell>
        </row>
        <row r="2930">
          <cell r="H2930" t="str">
            <v>Durón</v>
          </cell>
        </row>
        <row r="2931">
          <cell r="H2931" t="str">
            <v>Embid</v>
          </cell>
        </row>
        <row r="2932">
          <cell r="H2932" t="str">
            <v>Escamilla</v>
          </cell>
        </row>
        <row r="2933">
          <cell r="H2933" t="str">
            <v>Escariche</v>
          </cell>
        </row>
        <row r="2934">
          <cell r="H2934" t="str">
            <v>Escopete</v>
          </cell>
        </row>
        <row r="2935">
          <cell r="H2935" t="str">
            <v>Espinosa de Henares</v>
          </cell>
        </row>
        <row r="2936">
          <cell r="H2936" t="str">
            <v>Esplegares</v>
          </cell>
        </row>
        <row r="2937">
          <cell r="H2937" t="str">
            <v>Establés</v>
          </cell>
        </row>
        <row r="2938">
          <cell r="H2938" t="str">
            <v>Estriégana</v>
          </cell>
        </row>
        <row r="2939">
          <cell r="H2939" t="str">
            <v>Fontanar</v>
          </cell>
        </row>
        <row r="2940">
          <cell r="H2940" t="str">
            <v>Fuembellida</v>
          </cell>
        </row>
        <row r="2941">
          <cell r="H2941" t="str">
            <v>Fuencemillán</v>
          </cell>
        </row>
        <row r="2942">
          <cell r="H2942" t="str">
            <v>Fuentelahiguera de Albatages</v>
          </cell>
        </row>
        <row r="2943">
          <cell r="H2943" t="str">
            <v>Fuentelencina</v>
          </cell>
        </row>
        <row r="2944">
          <cell r="H2944" t="str">
            <v>Fuentelsaz</v>
          </cell>
        </row>
        <row r="2945">
          <cell r="H2945" t="str">
            <v>Fuentelviejo</v>
          </cell>
        </row>
        <row r="2946">
          <cell r="H2946" t="str">
            <v>Fuentenovilla</v>
          </cell>
        </row>
        <row r="2947">
          <cell r="H2947" t="str">
            <v>Gajanejos</v>
          </cell>
        </row>
        <row r="2948">
          <cell r="H2948" t="str">
            <v>Galápagos</v>
          </cell>
        </row>
        <row r="2949">
          <cell r="H2949" t="str">
            <v>Galve de Sorbe</v>
          </cell>
        </row>
        <row r="2950">
          <cell r="H2950" t="str">
            <v>Gascueña de Bornova</v>
          </cell>
        </row>
        <row r="2951">
          <cell r="H2951" t="str">
            <v>Guadalajara</v>
          </cell>
        </row>
        <row r="2952">
          <cell r="H2952" t="str">
            <v>Henche</v>
          </cell>
        </row>
        <row r="2953">
          <cell r="H2953" t="str">
            <v>Heras de Ayuso</v>
          </cell>
        </row>
        <row r="2954">
          <cell r="H2954" t="str">
            <v>Herrería</v>
          </cell>
        </row>
        <row r="2955">
          <cell r="H2955" t="str">
            <v>Hiendelaencina</v>
          </cell>
        </row>
        <row r="2956">
          <cell r="H2956" t="str">
            <v>Hijes</v>
          </cell>
        </row>
        <row r="2957">
          <cell r="H2957" t="str">
            <v>Hita</v>
          </cell>
        </row>
        <row r="2958">
          <cell r="H2958" t="str">
            <v>Hombrados</v>
          </cell>
        </row>
        <row r="2959">
          <cell r="H2959" t="str">
            <v>Hontoba</v>
          </cell>
        </row>
        <row r="2960">
          <cell r="H2960" t="str">
            <v>Horche</v>
          </cell>
        </row>
        <row r="2961">
          <cell r="H2961" t="str">
            <v>Hortezuela de Océn</v>
          </cell>
        </row>
        <row r="2962">
          <cell r="H2962" t="str">
            <v>Huerce, La</v>
          </cell>
        </row>
        <row r="2963">
          <cell r="H2963" t="str">
            <v>Huérmeces del Cerro</v>
          </cell>
        </row>
        <row r="2964">
          <cell r="H2964" t="str">
            <v>Huertahernando</v>
          </cell>
        </row>
        <row r="2965">
          <cell r="H2965" t="str">
            <v>Hueva</v>
          </cell>
        </row>
        <row r="2966">
          <cell r="H2966" t="str">
            <v>Humanes</v>
          </cell>
        </row>
        <row r="2967">
          <cell r="H2967" t="str">
            <v>Illana</v>
          </cell>
        </row>
        <row r="2968">
          <cell r="H2968" t="str">
            <v>Iniéstola</v>
          </cell>
        </row>
        <row r="2969">
          <cell r="H2969" t="str">
            <v>Inviernas, Las</v>
          </cell>
        </row>
        <row r="2970">
          <cell r="H2970" t="str">
            <v>Irueste</v>
          </cell>
        </row>
        <row r="2971">
          <cell r="H2971" t="str">
            <v>Jadraque</v>
          </cell>
        </row>
        <row r="2972">
          <cell r="H2972" t="str">
            <v>Jirueque</v>
          </cell>
        </row>
        <row r="2973">
          <cell r="H2973" t="str">
            <v>Ledanca</v>
          </cell>
        </row>
        <row r="2974">
          <cell r="H2974" t="str">
            <v>Loranca de Tajuña</v>
          </cell>
        </row>
        <row r="2975">
          <cell r="H2975" t="str">
            <v>Lupiana</v>
          </cell>
        </row>
        <row r="2976">
          <cell r="H2976" t="str">
            <v>Luzaga</v>
          </cell>
        </row>
        <row r="2977">
          <cell r="H2977" t="str">
            <v>Luzón</v>
          </cell>
        </row>
        <row r="2978">
          <cell r="H2978" t="str">
            <v>Majaelrayo</v>
          </cell>
        </row>
        <row r="2979">
          <cell r="H2979" t="str">
            <v>Málaga del Fresno</v>
          </cell>
        </row>
        <row r="2980">
          <cell r="H2980" t="str">
            <v>Malaguilla</v>
          </cell>
        </row>
        <row r="2981">
          <cell r="H2981" t="str">
            <v>Mandayona</v>
          </cell>
        </row>
        <row r="2982">
          <cell r="H2982" t="str">
            <v>Mantiel</v>
          </cell>
        </row>
        <row r="2983">
          <cell r="H2983" t="str">
            <v>Maranchón</v>
          </cell>
        </row>
        <row r="2984">
          <cell r="H2984" t="str">
            <v>Marchamalo</v>
          </cell>
        </row>
        <row r="2985">
          <cell r="H2985" t="str">
            <v>Masegoso de Tajuña</v>
          </cell>
        </row>
        <row r="2986">
          <cell r="H2986" t="str">
            <v>Matarrubia</v>
          </cell>
        </row>
        <row r="2987">
          <cell r="H2987" t="str">
            <v>Matillas</v>
          </cell>
        </row>
        <row r="2988">
          <cell r="H2988" t="str">
            <v>Mazarete</v>
          </cell>
        </row>
        <row r="2989">
          <cell r="H2989" t="str">
            <v>Mazuecos</v>
          </cell>
        </row>
        <row r="2990">
          <cell r="H2990" t="str">
            <v>Medranda</v>
          </cell>
        </row>
        <row r="2991">
          <cell r="H2991" t="str">
            <v>Megina</v>
          </cell>
        </row>
        <row r="2992">
          <cell r="H2992" t="str">
            <v>Membrillera</v>
          </cell>
        </row>
        <row r="2993">
          <cell r="H2993" t="str">
            <v>Miedes de Atienza</v>
          </cell>
        </row>
        <row r="2994">
          <cell r="H2994" t="str">
            <v>Mierla, La</v>
          </cell>
        </row>
        <row r="2995">
          <cell r="H2995" t="str">
            <v>Millana</v>
          </cell>
        </row>
        <row r="2996">
          <cell r="H2996" t="str">
            <v>Milmarcos</v>
          </cell>
        </row>
        <row r="2997">
          <cell r="H2997" t="str">
            <v>Miñosa, La</v>
          </cell>
        </row>
        <row r="2998">
          <cell r="H2998" t="str">
            <v>Mirabueno</v>
          </cell>
        </row>
        <row r="2999">
          <cell r="H2999" t="str">
            <v>Miralrío</v>
          </cell>
        </row>
        <row r="3000">
          <cell r="H3000" t="str">
            <v>Mochales</v>
          </cell>
        </row>
        <row r="3001">
          <cell r="H3001" t="str">
            <v>Mohernando</v>
          </cell>
        </row>
        <row r="3002">
          <cell r="H3002" t="str">
            <v>Molina de Aragón</v>
          </cell>
        </row>
        <row r="3003">
          <cell r="H3003" t="str">
            <v>Monasterio</v>
          </cell>
        </row>
        <row r="3004">
          <cell r="H3004" t="str">
            <v>Mondéjar</v>
          </cell>
        </row>
        <row r="3005">
          <cell r="H3005" t="str">
            <v>Montarrón</v>
          </cell>
        </row>
        <row r="3006">
          <cell r="H3006" t="str">
            <v>Moratilla de los Meleros</v>
          </cell>
        </row>
        <row r="3007">
          <cell r="H3007" t="str">
            <v>Morenilla</v>
          </cell>
        </row>
        <row r="3008">
          <cell r="H3008" t="str">
            <v>Muduex</v>
          </cell>
        </row>
        <row r="3009">
          <cell r="H3009" t="str">
            <v>Navas de Jadraque, Las</v>
          </cell>
        </row>
        <row r="3010">
          <cell r="H3010" t="str">
            <v>Negredo</v>
          </cell>
        </row>
        <row r="3011">
          <cell r="H3011" t="str">
            <v>Ocentejo</v>
          </cell>
        </row>
        <row r="3012">
          <cell r="H3012" t="str">
            <v>Olivar, El</v>
          </cell>
        </row>
        <row r="3013">
          <cell r="H3013" t="str">
            <v>Olmeda de Cobeta</v>
          </cell>
        </row>
        <row r="3014">
          <cell r="H3014" t="str">
            <v>Olmeda de Jadraque, La</v>
          </cell>
        </row>
        <row r="3015">
          <cell r="H3015" t="str">
            <v>Ordial, El</v>
          </cell>
        </row>
        <row r="3016">
          <cell r="H3016" t="str">
            <v>Orea</v>
          </cell>
        </row>
        <row r="3017">
          <cell r="H3017" t="str">
            <v>Pálmaces de Jadraque</v>
          </cell>
        </row>
        <row r="3018">
          <cell r="H3018" t="str">
            <v>Pardos</v>
          </cell>
        </row>
        <row r="3019">
          <cell r="H3019" t="str">
            <v>Paredes de Sigüenza</v>
          </cell>
        </row>
        <row r="3020">
          <cell r="H3020" t="str">
            <v>Pareja</v>
          </cell>
        </row>
        <row r="3021">
          <cell r="H3021" t="str">
            <v>Pastrana</v>
          </cell>
        </row>
        <row r="3022">
          <cell r="H3022" t="str">
            <v>Pedregal, El</v>
          </cell>
        </row>
        <row r="3023">
          <cell r="H3023" t="str">
            <v>Peñalén</v>
          </cell>
        </row>
        <row r="3024">
          <cell r="H3024" t="str">
            <v>Peñalver</v>
          </cell>
        </row>
        <row r="3025">
          <cell r="H3025" t="str">
            <v>Peralejos de las Truchas</v>
          </cell>
        </row>
        <row r="3026">
          <cell r="H3026" t="str">
            <v>Peralveche</v>
          </cell>
        </row>
        <row r="3027">
          <cell r="H3027" t="str">
            <v>Pinilla de Jadraque</v>
          </cell>
        </row>
        <row r="3028">
          <cell r="H3028" t="str">
            <v>Pinilla de Molina</v>
          </cell>
        </row>
        <row r="3029">
          <cell r="H3029" t="str">
            <v>Pioz</v>
          </cell>
        </row>
        <row r="3030">
          <cell r="H3030" t="str">
            <v>Piqueras</v>
          </cell>
        </row>
        <row r="3031">
          <cell r="H3031" t="str">
            <v>Pobo de Dueñas, El</v>
          </cell>
        </row>
        <row r="3032">
          <cell r="H3032" t="str">
            <v>Poveda de la Sierra</v>
          </cell>
        </row>
        <row r="3033">
          <cell r="H3033" t="str">
            <v>Pozo de Almoguera</v>
          </cell>
        </row>
        <row r="3034">
          <cell r="H3034" t="str">
            <v>Pozo de Guadalajara</v>
          </cell>
        </row>
        <row r="3035">
          <cell r="H3035" t="str">
            <v>Prádena de Atienza</v>
          </cell>
        </row>
        <row r="3036">
          <cell r="H3036" t="str">
            <v>Prados Redondos</v>
          </cell>
        </row>
        <row r="3037">
          <cell r="H3037" t="str">
            <v>Puebla de Beleña</v>
          </cell>
        </row>
        <row r="3038">
          <cell r="H3038" t="str">
            <v>Puebla de Valles</v>
          </cell>
        </row>
        <row r="3039">
          <cell r="H3039" t="str">
            <v>Quer</v>
          </cell>
        </row>
        <row r="3040">
          <cell r="H3040" t="str">
            <v>Rebollosa de Jadraque</v>
          </cell>
        </row>
        <row r="3041">
          <cell r="H3041" t="str">
            <v>Recuenco, El</v>
          </cell>
        </row>
        <row r="3042">
          <cell r="H3042" t="str">
            <v>Renera</v>
          </cell>
        </row>
        <row r="3043">
          <cell r="H3043" t="str">
            <v>Retiendas</v>
          </cell>
        </row>
        <row r="3044">
          <cell r="H3044" t="str">
            <v>Riba de Saelices</v>
          </cell>
        </row>
        <row r="3045">
          <cell r="H3045" t="str">
            <v>Rillo de Gallo</v>
          </cell>
        </row>
        <row r="3046">
          <cell r="H3046" t="str">
            <v>Riofrío del Llano</v>
          </cell>
        </row>
        <row r="3047">
          <cell r="H3047" t="str">
            <v>Robledillo de Mohernando</v>
          </cell>
        </row>
        <row r="3048">
          <cell r="H3048" t="str">
            <v>Robledo de Corpes</v>
          </cell>
        </row>
        <row r="3049">
          <cell r="H3049" t="str">
            <v>Romanillos de Atienza</v>
          </cell>
        </row>
        <row r="3050">
          <cell r="H3050" t="str">
            <v>Romanones</v>
          </cell>
        </row>
        <row r="3051">
          <cell r="H3051" t="str">
            <v>Rueda de la Sierra</v>
          </cell>
        </row>
        <row r="3052">
          <cell r="H3052" t="str">
            <v>Sacecorbo</v>
          </cell>
        </row>
        <row r="3053">
          <cell r="H3053" t="str">
            <v>Sacedón</v>
          </cell>
        </row>
        <row r="3054">
          <cell r="H3054" t="str">
            <v>Saelices de la Sal</v>
          </cell>
        </row>
        <row r="3055">
          <cell r="H3055" t="str">
            <v>Salmerón</v>
          </cell>
        </row>
        <row r="3056">
          <cell r="H3056" t="str">
            <v>San Andrés del Congosto</v>
          </cell>
        </row>
        <row r="3057">
          <cell r="H3057" t="str">
            <v>San Andrés del Rey</v>
          </cell>
        </row>
        <row r="3058">
          <cell r="H3058" t="str">
            <v>Santiuste</v>
          </cell>
        </row>
        <row r="3059">
          <cell r="H3059" t="str">
            <v>Saúca</v>
          </cell>
        </row>
        <row r="3060">
          <cell r="H3060" t="str">
            <v>Sayatón</v>
          </cell>
        </row>
        <row r="3061">
          <cell r="H3061" t="str">
            <v>Selas</v>
          </cell>
        </row>
        <row r="3062">
          <cell r="H3062" t="str">
            <v>Semillas</v>
          </cell>
        </row>
        <row r="3063">
          <cell r="H3063" t="str">
            <v>Setiles</v>
          </cell>
        </row>
        <row r="3064">
          <cell r="H3064" t="str">
            <v>Sienes</v>
          </cell>
        </row>
        <row r="3065">
          <cell r="H3065" t="str">
            <v>Sigüenza</v>
          </cell>
        </row>
        <row r="3066">
          <cell r="H3066" t="str">
            <v>Solanillos del Extremo</v>
          </cell>
        </row>
        <row r="3067">
          <cell r="H3067" t="str">
            <v>Somolinos</v>
          </cell>
        </row>
        <row r="3068">
          <cell r="H3068" t="str">
            <v>Sotillo, El</v>
          </cell>
        </row>
        <row r="3069">
          <cell r="H3069" t="str">
            <v>Sotodosos</v>
          </cell>
        </row>
        <row r="3070">
          <cell r="H3070" t="str">
            <v>Tamajón</v>
          </cell>
        </row>
        <row r="3071">
          <cell r="H3071" t="str">
            <v>Taragudo</v>
          </cell>
        </row>
        <row r="3072">
          <cell r="H3072" t="str">
            <v>Taravilla</v>
          </cell>
        </row>
        <row r="3073">
          <cell r="H3073" t="str">
            <v>Tartanedo</v>
          </cell>
        </row>
        <row r="3074">
          <cell r="H3074" t="str">
            <v>Tendilla</v>
          </cell>
        </row>
        <row r="3075">
          <cell r="H3075" t="str">
            <v>Terzaga</v>
          </cell>
        </row>
        <row r="3076">
          <cell r="H3076" t="str">
            <v>Tierzo</v>
          </cell>
        </row>
        <row r="3077">
          <cell r="H3077" t="str">
            <v>Toba, La</v>
          </cell>
        </row>
        <row r="3078">
          <cell r="H3078" t="str">
            <v>Tordellego</v>
          </cell>
        </row>
        <row r="3079">
          <cell r="H3079" t="str">
            <v>Tordelrábano</v>
          </cell>
        </row>
        <row r="3080">
          <cell r="H3080" t="str">
            <v>Tordesilos</v>
          </cell>
        </row>
        <row r="3081">
          <cell r="H3081" t="str">
            <v>Torija</v>
          </cell>
        </row>
        <row r="3082">
          <cell r="H3082" t="str">
            <v>Torre del Burgo</v>
          </cell>
        </row>
        <row r="3083">
          <cell r="H3083" t="str">
            <v>Torrecuadrada de Molina</v>
          </cell>
        </row>
        <row r="3084">
          <cell r="H3084" t="str">
            <v>Torrecuadradilla</v>
          </cell>
        </row>
        <row r="3085">
          <cell r="H3085" t="str">
            <v>Torrejón del Rey</v>
          </cell>
        </row>
        <row r="3086">
          <cell r="H3086" t="str">
            <v>Torremocha de Jadraque</v>
          </cell>
        </row>
        <row r="3087">
          <cell r="H3087" t="str">
            <v>Torremocha del Campo</v>
          </cell>
        </row>
        <row r="3088">
          <cell r="H3088" t="str">
            <v>Torremocha del Pinar</v>
          </cell>
        </row>
        <row r="3089">
          <cell r="H3089" t="str">
            <v>Torremochuela</v>
          </cell>
        </row>
        <row r="3090">
          <cell r="H3090" t="str">
            <v>Torrubia</v>
          </cell>
        </row>
        <row r="3091">
          <cell r="H3091" t="str">
            <v>Tórtola de Henares</v>
          </cell>
        </row>
        <row r="3092">
          <cell r="H3092" t="str">
            <v>Tortuera</v>
          </cell>
        </row>
        <row r="3093">
          <cell r="H3093" t="str">
            <v>Tortuero</v>
          </cell>
        </row>
        <row r="3094">
          <cell r="H3094" t="str">
            <v>Traíd</v>
          </cell>
        </row>
        <row r="3095">
          <cell r="H3095" t="str">
            <v>Trijueque</v>
          </cell>
        </row>
        <row r="3096">
          <cell r="H3096" t="str">
            <v>Trillo</v>
          </cell>
        </row>
        <row r="3097">
          <cell r="H3097" t="str">
            <v>Uceda</v>
          </cell>
        </row>
        <row r="3098">
          <cell r="H3098" t="str">
            <v>Ujados</v>
          </cell>
        </row>
        <row r="3099">
          <cell r="H3099" t="str">
            <v>Utande</v>
          </cell>
        </row>
        <row r="3100">
          <cell r="H3100" t="str">
            <v>Valdarachas</v>
          </cell>
        </row>
        <row r="3101">
          <cell r="H3101" t="str">
            <v>Valdearenas</v>
          </cell>
        </row>
        <row r="3102">
          <cell r="H3102" t="str">
            <v>Valdeavellano</v>
          </cell>
        </row>
        <row r="3103">
          <cell r="H3103" t="str">
            <v>Valdeaveruelo</v>
          </cell>
        </row>
        <row r="3104">
          <cell r="H3104" t="str">
            <v>Valdeconcha</v>
          </cell>
        </row>
        <row r="3105">
          <cell r="H3105" t="str">
            <v>Valdegrudas</v>
          </cell>
        </row>
        <row r="3106">
          <cell r="H3106" t="str">
            <v>Valdelcubo</v>
          </cell>
        </row>
        <row r="3107">
          <cell r="H3107" t="str">
            <v>Valdenuño Fernández</v>
          </cell>
        </row>
        <row r="3108">
          <cell r="H3108" t="str">
            <v>Valdepeñas de la Sierra</v>
          </cell>
        </row>
        <row r="3109">
          <cell r="H3109" t="str">
            <v>Valderrebollo</v>
          </cell>
        </row>
        <row r="3110">
          <cell r="H3110" t="str">
            <v>Valdesotos</v>
          </cell>
        </row>
        <row r="3111">
          <cell r="H3111" t="str">
            <v>Valfermoso de Tajuña</v>
          </cell>
        </row>
        <row r="3112">
          <cell r="H3112" t="str">
            <v>Valhermoso</v>
          </cell>
        </row>
        <row r="3113">
          <cell r="H3113" t="str">
            <v>Valtablado del Río</v>
          </cell>
        </row>
        <row r="3114">
          <cell r="H3114" t="str">
            <v>Valverde de los Arroyos</v>
          </cell>
        </row>
        <row r="3115">
          <cell r="H3115" t="str">
            <v>Viana de Jadraque</v>
          </cell>
        </row>
        <row r="3116">
          <cell r="H3116" t="str">
            <v>Villanueva de Alcorón</v>
          </cell>
        </row>
        <row r="3117">
          <cell r="H3117" t="str">
            <v>Villanueva de Argecilla</v>
          </cell>
        </row>
        <row r="3118">
          <cell r="H3118" t="str">
            <v>Villanueva de la Torre</v>
          </cell>
        </row>
        <row r="3119">
          <cell r="H3119" t="str">
            <v>Villares de Jadraque</v>
          </cell>
        </row>
        <row r="3120">
          <cell r="H3120" t="str">
            <v>Villaseca de Henares</v>
          </cell>
        </row>
        <row r="3121">
          <cell r="H3121" t="str">
            <v>Villaseca de Uceda</v>
          </cell>
        </row>
        <row r="3122">
          <cell r="H3122" t="str">
            <v>Villel de Mesa</v>
          </cell>
        </row>
        <row r="3123">
          <cell r="H3123" t="str">
            <v>Viñuelas</v>
          </cell>
        </row>
        <row r="3124">
          <cell r="H3124" t="str">
            <v>Yebes</v>
          </cell>
        </row>
        <row r="3125">
          <cell r="H3125" t="str">
            <v>Yebra</v>
          </cell>
        </row>
        <row r="3126">
          <cell r="H3126" t="str">
            <v>Yélamos de Abajo</v>
          </cell>
        </row>
        <row r="3127">
          <cell r="H3127" t="str">
            <v>Yélamos de Arriba</v>
          </cell>
        </row>
        <row r="3128">
          <cell r="H3128" t="str">
            <v>Yunquera de Henares</v>
          </cell>
        </row>
        <row r="3129">
          <cell r="H3129" t="str">
            <v>Yunta, La</v>
          </cell>
        </row>
        <row r="3130">
          <cell r="H3130" t="str">
            <v>Zaorejas</v>
          </cell>
        </row>
        <row r="3131">
          <cell r="H3131" t="str">
            <v>Zarzuela de Jadraque</v>
          </cell>
        </row>
        <row r="3132">
          <cell r="H3132" t="str">
            <v>Zorita de los Canes</v>
          </cell>
        </row>
        <row r="3133">
          <cell r="H3133" t="str">
            <v>Abaltzisketa</v>
          </cell>
        </row>
        <row r="3134">
          <cell r="H3134" t="str">
            <v>Aduna</v>
          </cell>
        </row>
        <row r="3135">
          <cell r="H3135" t="str">
            <v>Aia</v>
          </cell>
        </row>
        <row r="3136">
          <cell r="H3136" t="str">
            <v>Aizarnazabal</v>
          </cell>
        </row>
        <row r="3137">
          <cell r="H3137" t="str">
            <v>Albiztur</v>
          </cell>
        </row>
        <row r="3138">
          <cell r="H3138" t="str">
            <v>Alegia</v>
          </cell>
        </row>
        <row r="3139">
          <cell r="H3139" t="str">
            <v>Alkiza</v>
          </cell>
        </row>
        <row r="3140">
          <cell r="H3140" t="str">
            <v>Altzaga</v>
          </cell>
        </row>
        <row r="3141">
          <cell r="H3141" t="str">
            <v>Altzo</v>
          </cell>
        </row>
        <row r="3142">
          <cell r="H3142" t="str">
            <v>Amezketa</v>
          </cell>
        </row>
        <row r="3143">
          <cell r="H3143" t="str">
            <v>Andoain</v>
          </cell>
        </row>
        <row r="3144">
          <cell r="H3144" t="str">
            <v>Anoeta</v>
          </cell>
        </row>
        <row r="3145">
          <cell r="H3145" t="str">
            <v>Antzuola</v>
          </cell>
        </row>
        <row r="3146">
          <cell r="H3146" t="str">
            <v>Arama</v>
          </cell>
        </row>
        <row r="3147">
          <cell r="H3147" t="str">
            <v>Aretxabaleta</v>
          </cell>
        </row>
        <row r="3148">
          <cell r="H3148" t="str">
            <v>Arrasate/Mondragón</v>
          </cell>
        </row>
        <row r="3149">
          <cell r="H3149" t="str">
            <v>Asteasu</v>
          </cell>
        </row>
        <row r="3150">
          <cell r="H3150" t="str">
            <v>Astigarraga</v>
          </cell>
        </row>
        <row r="3151">
          <cell r="H3151" t="str">
            <v>Ataun</v>
          </cell>
        </row>
        <row r="3152">
          <cell r="H3152" t="str">
            <v>Azkoitia</v>
          </cell>
        </row>
        <row r="3153">
          <cell r="H3153" t="str">
            <v>Azpeitia</v>
          </cell>
        </row>
        <row r="3154">
          <cell r="H3154" t="str">
            <v>Baliarrain</v>
          </cell>
        </row>
        <row r="3155">
          <cell r="H3155" t="str">
            <v>Beasain</v>
          </cell>
        </row>
        <row r="3156">
          <cell r="H3156" t="str">
            <v>Beizama</v>
          </cell>
        </row>
        <row r="3157">
          <cell r="H3157" t="str">
            <v>Belauntza</v>
          </cell>
        </row>
        <row r="3158">
          <cell r="H3158" t="str">
            <v>Berastegi</v>
          </cell>
        </row>
        <row r="3159">
          <cell r="H3159" t="str">
            <v>Bergara</v>
          </cell>
        </row>
        <row r="3160">
          <cell r="H3160" t="str">
            <v>Berrobi</v>
          </cell>
        </row>
        <row r="3161">
          <cell r="H3161" t="str">
            <v>Bidegoian</v>
          </cell>
        </row>
        <row r="3162">
          <cell r="H3162" t="str">
            <v>Deba</v>
          </cell>
        </row>
        <row r="3163">
          <cell r="H3163" t="str">
            <v>Donostia/San Sebastián</v>
          </cell>
        </row>
        <row r="3164">
          <cell r="H3164" t="str">
            <v>Eibar</v>
          </cell>
        </row>
        <row r="3165">
          <cell r="H3165" t="str">
            <v>Elduain</v>
          </cell>
        </row>
        <row r="3166">
          <cell r="H3166" t="str">
            <v>Elgeta</v>
          </cell>
        </row>
        <row r="3167">
          <cell r="H3167" t="str">
            <v>Elgoibar</v>
          </cell>
        </row>
        <row r="3168">
          <cell r="H3168" t="str">
            <v>Errenteria</v>
          </cell>
        </row>
        <row r="3169">
          <cell r="H3169" t="str">
            <v>Errezil</v>
          </cell>
        </row>
        <row r="3170">
          <cell r="H3170" t="str">
            <v>Eskoriatza</v>
          </cell>
        </row>
        <row r="3171">
          <cell r="H3171" t="str">
            <v>Ezkio-Itsaso</v>
          </cell>
        </row>
        <row r="3172">
          <cell r="H3172" t="str">
            <v>Gabiria</v>
          </cell>
        </row>
        <row r="3173">
          <cell r="H3173" t="str">
            <v>Gaintza</v>
          </cell>
        </row>
        <row r="3174">
          <cell r="H3174" t="str">
            <v>Gaztelu</v>
          </cell>
        </row>
        <row r="3175">
          <cell r="H3175" t="str">
            <v>Getaria</v>
          </cell>
        </row>
        <row r="3176">
          <cell r="H3176" t="str">
            <v>Hernani</v>
          </cell>
        </row>
        <row r="3177">
          <cell r="H3177" t="str">
            <v>Hernialde</v>
          </cell>
        </row>
        <row r="3178">
          <cell r="H3178" t="str">
            <v>Hondarribia</v>
          </cell>
        </row>
        <row r="3179">
          <cell r="H3179" t="str">
            <v>Ibarra</v>
          </cell>
        </row>
        <row r="3180">
          <cell r="H3180" t="str">
            <v>Idiazabal</v>
          </cell>
        </row>
        <row r="3181">
          <cell r="H3181" t="str">
            <v>Ikaztegieta</v>
          </cell>
        </row>
        <row r="3182">
          <cell r="H3182" t="str">
            <v>Irun</v>
          </cell>
        </row>
        <row r="3183">
          <cell r="H3183" t="str">
            <v>Irura</v>
          </cell>
        </row>
        <row r="3184">
          <cell r="H3184" t="str">
            <v>Itsasondo</v>
          </cell>
        </row>
        <row r="3185">
          <cell r="H3185" t="str">
            <v>Larraul</v>
          </cell>
        </row>
        <row r="3186">
          <cell r="H3186" t="str">
            <v>Lasarte-Oria</v>
          </cell>
        </row>
        <row r="3187">
          <cell r="H3187" t="str">
            <v>Lazkao</v>
          </cell>
        </row>
        <row r="3188">
          <cell r="H3188" t="str">
            <v>Leaburu</v>
          </cell>
        </row>
        <row r="3189">
          <cell r="H3189" t="str">
            <v>Legazpi</v>
          </cell>
        </row>
        <row r="3190">
          <cell r="H3190" t="str">
            <v>Legorreta</v>
          </cell>
        </row>
        <row r="3191">
          <cell r="H3191" t="str">
            <v>Leintz-Gatzaga</v>
          </cell>
        </row>
        <row r="3192">
          <cell r="H3192" t="str">
            <v>Lezo</v>
          </cell>
        </row>
        <row r="3193">
          <cell r="H3193" t="str">
            <v>Lizartza</v>
          </cell>
        </row>
        <row r="3194">
          <cell r="H3194" t="str">
            <v>Mendaro</v>
          </cell>
        </row>
        <row r="3195">
          <cell r="H3195" t="str">
            <v>Mutiloa</v>
          </cell>
        </row>
        <row r="3196">
          <cell r="H3196" t="str">
            <v>Mutriku</v>
          </cell>
        </row>
        <row r="3197">
          <cell r="H3197" t="str">
            <v>Oiartzun</v>
          </cell>
        </row>
        <row r="3198">
          <cell r="H3198" t="str">
            <v>Olaberria</v>
          </cell>
        </row>
        <row r="3199">
          <cell r="H3199" t="str">
            <v>Oñati</v>
          </cell>
        </row>
        <row r="3200">
          <cell r="H3200" t="str">
            <v>Ordizia</v>
          </cell>
        </row>
        <row r="3201">
          <cell r="H3201" t="str">
            <v>Orendain</v>
          </cell>
        </row>
        <row r="3202">
          <cell r="H3202" t="str">
            <v>Orexa</v>
          </cell>
        </row>
        <row r="3203">
          <cell r="H3203" t="str">
            <v>Orio</v>
          </cell>
        </row>
        <row r="3204">
          <cell r="H3204" t="str">
            <v>Ormaiztegi</v>
          </cell>
        </row>
        <row r="3205">
          <cell r="H3205" t="str">
            <v>Pasaia</v>
          </cell>
        </row>
        <row r="3206">
          <cell r="H3206" t="str">
            <v>Segura</v>
          </cell>
        </row>
        <row r="3207">
          <cell r="H3207" t="str">
            <v>Soraluze/Placencia de las Armas</v>
          </cell>
        </row>
        <row r="3208">
          <cell r="H3208" t="str">
            <v>Tolosa</v>
          </cell>
        </row>
        <row r="3209">
          <cell r="H3209" t="str">
            <v>Urnieta</v>
          </cell>
        </row>
        <row r="3210">
          <cell r="H3210" t="str">
            <v>Urretxu</v>
          </cell>
        </row>
        <row r="3211">
          <cell r="H3211" t="str">
            <v>Usurbil</v>
          </cell>
        </row>
        <row r="3212">
          <cell r="H3212" t="str">
            <v>Villabona</v>
          </cell>
        </row>
        <row r="3213">
          <cell r="H3213" t="str">
            <v>Zaldibia</v>
          </cell>
        </row>
        <row r="3214">
          <cell r="H3214" t="str">
            <v>Zarautz</v>
          </cell>
        </row>
        <row r="3215">
          <cell r="H3215" t="str">
            <v>Zegama</v>
          </cell>
        </row>
        <row r="3216">
          <cell r="H3216" t="str">
            <v>Zerain</v>
          </cell>
        </row>
        <row r="3217">
          <cell r="H3217" t="str">
            <v>Zestoa</v>
          </cell>
        </row>
        <row r="3218">
          <cell r="H3218" t="str">
            <v>Zizurkil</v>
          </cell>
        </row>
        <row r="3219">
          <cell r="H3219" t="str">
            <v>Zumaia</v>
          </cell>
        </row>
        <row r="3220">
          <cell r="H3220" t="str">
            <v>Zumarraga</v>
          </cell>
        </row>
        <row r="3221">
          <cell r="H3221" t="str">
            <v>Alájar</v>
          </cell>
        </row>
        <row r="3222">
          <cell r="H3222" t="str">
            <v>Aljaraque</v>
          </cell>
        </row>
        <row r="3223">
          <cell r="H3223" t="str">
            <v>Almendro, El</v>
          </cell>
        </row>
        <row r="3224">
          <cell r="H3224" t="str">
            <v>Almonaster la Real</v>
          </cell>
        </row>
        <row r="3225">
          <cell r="H3225" t="str">
            <v>Almonte</v>
          </cell>
        </row>
        <row r="3226">
          <cell r="H3226" t="str">
            <v>Alosno</v>
          </cell>
        </row>
        <row r="3227">
          <cell r="H3227" t="str">
            <v>Aracena</v>
          </cell>
        </row>
        <row r="3228">
          <cell r="H3228" t="str">
            <v>Aroche</v>
          </cell>
        </row>
        <row r="3229">
          <cell r="H3229" t="str">
            <v>Arroyomolinos de León</v>
          </cell>
        </row>
        <row r="3230">
          <cell r="H3230" t="str">
            <v>Ayamonte</v>
          </cell>
        </row>
        <row r="3231">
          <cell r="H3231" t="str">
            <v>Beas</v>
          </cell>
        </row>
        <row r="3232">
          <cell r="H3232" t="str">
            <v>Berrocal</v>
          </cell>
        </row>
        <row r="3233">
          <cell r="H3233" t="str">
            <v>Bollullos Par del Condado</v>
          </cell>
        </row>
        <row r="3234">
          <cell r="H3234" t="str">
            <v>Bonares</v>
          </cell>
        </row>
        <row r="3235">
          <cell r="H3235" t="str">
            <v>Cabezas Rubias</v>
          </cell>
        </row>
        <row r="3236">
          <cell r="H3236" t="str">
            <v>Cala</v>
          </cell>
        </row>
        <row r="3237">
          <cell r="H3237" t="str">
            <v>Calañas</v>
          </cell>
        </row>
        <row r="3238">
          <cell r="H3238" t="str">
            <v>Campillo, El</v>
          </cell>
        </row>
        <row r="3239">
          <cell r="H3239" t="str">
            <v>Campofrío</v>
          </cell>
        </row>
        <row r="3240">
          <cell r="H3240" t="str">
            <v>Cañaveral de León</v>
          </cell>
        </row>
        <row r="3241">
          <cell r="H3241" t="str">
            <v>Cartaya</v>
          </cell>
        </row>
        <row r="3242">
          <cell r="H3242" t="str">
            <v>Castaño del Robledo</v>
          </cell>
        </row>
        <row r="3243">
          <cell r="H3243" t="str">
            <v>Cerro de Andévalo, El</v>
          </cell>
        </row>
        <row r="3244">
          <cell r="H3244" t="str">
            <v>Chucena</v>
          </cell>
        </row>
        <row r="3245">
          <cell r="H3245" t="str">
            <v>Corteconcepción</v>
          </cell>
        </row>
        <row r="3246">
          <cell r="H3246" t="str">
            <v>Cortegana</v>
          </cell>
        </row>
        <row r="3247">
          <cell r="H3247" t="str">
            <v>Cortelazor</v>
          </cell>
        </row>
        <row r="3248">
          <cell r="H3248" t="str">
            <v>Cumbres de Enmedio</v>
          </cell>
        </row>
        <row r="3249">
          <cell r="H3249" t="str">
            <v>Cumbres de San Bartolomé</v>
          </cell>
        </row>
        <row r="3250">
          <cell r="H3250" t="str">
            <v>Cumbres Mayores</v>
          </cell>
        </row>
        <row r="3251">
          <cell r="H3251" t="str">
            <v>Encinasola</v>
          </cell>
        </row>
        <row r="3252">
          <cell r="H3252" t="str">
            <v>Escacena del Campo</v>
          </cell>
        </row>
        <row r="3253">
          <cell r="H3253" t="str">
            <v>Fuenteheridos</v>
          </cell>
        </row>
        <row r="3254">
          <cell r="H3254" t="str">
            <v>Galaroza</v>
          </cell>
        </row>
        <row r="3255">
          <cell r="H3255" t="str">
            <v>Gibraleón</v>
          </cell>
        </row>
        <row r="3256">
          <cell r="H3256" t="str">
            <v>Granada de Río-Tinto, La</v>
          </cell>
        </row>
        <row r="3257">
          <cell r="H3257" t="str">
            <v>Granado, El</v>
          </cell>
        </row>
        <row r="3258">
          <cell r="H3258" t="str">
            <v>Higuera de la Sierra</v>
          </cell>
        </row>
        <row r="3259">
          <cell r="H3259" t="str">
            <v>Hinojales</v>
          </cell>
        </row>
        <row r="3260">
          <cell r="H3260" t="str">
            <v>Hinojos</v>
          </cell>
        </row>
        <row r="3261">
          <cell r="H3261" t="str">
            <v>Huelva</v>
          </cell>
        </row>
        <row r="3262">
          <cell r="H3262" t="str">
            <v>Isla Cristina</v>
          </cell>
        </row>
        <row r="3263">
          <cell r="H3263" t="str">
            <v>Jabugo</v>
          </cell>
        </row>
        <row r="3264">
          <cell r="H3264" t="str">
            <v>Lepe</v>
          </cell>
        </row>
        <row r="3265">
          <cell r="H3265" t="str">
            <v>Linares de la Sierra</v>
          </cell>
        </row>
        <row r="3266">
          <cell r="H3266" t="str">
            <v>Lucena del Puerto</v>
          </cell>
        </row>
        <row r="3267">
          <cell r="H3267" t="str">
            <v>Manzanilla</v>
          </cell>
        </row>
        <row r="3268">
          <cell r="H3268" t="str">
            <v>Marines, Los</v>
          </cell>
        </row>
        <row r="3269">
          <cell r="H3269" t="str">
            <v>Minas de Riotinto</v>
          </cell>
        </row>
        <row r="3270">
          <cell r="H3270" t="str">
            <v>Moguer</v>
          </cell>
        </row>
        <row r="3271">
          <cell r="H3271" t="str">
            <v>Nava, La</v>
          </cell>
        </row>
        <row r="3272">
          <cell r="H3272" t="str">
            <v>Nerva</v>
          </cell>
        </row>
        <row r="3273">
          <cell r="H3273" t="str">
            <v>Niebla</v>
          </cell>
        </row>
        <row r="3274">
          <cell r="H3274" t="str">
            <v>Palma del Condado, La</v>
          </cell>
        </row>
        <row r="3275">
          <cell r="H3275" t="str">
            <v>Palos de la Frontera</v>
          </cell>
        </row>
        <row r="3276">
          <cell r="H3276" t="str">
            <v>Paterna del Campo</v>
          </cell>
        </row>
        <row r="3277">
          <cell r="H3277" t="str">
            <v>Paymogo</v>
          </cell>
        </row>
        <row r="3278">
          <cell r="H3278" t="str">
            <v>Puebla de Guzmán</v>
          </cell>
        </row>
        <row r="3279">
          <cell r="H3279" t="str">
            <v>Puerto Moral</v>
          </cell>
        </row>
        <row r="3280">
          <cell r="H3280" t="str">
            <v>Punta Umbría</v>
          </cell>
        </row>
        <row r="3281">
          <cell r="H3281" t="str">
            <v>Rociana del Condado</v>
          </cell>
        </row>
        <row r="3282">
          <cell r="H3282" t="str">
            <v>Rosal de la Frontera</v>
          </cell>
        </row>
        <row r="3283">
          <cell r="H3283" t="str">
            <v>San Bartolomé de la Torre</v>
          </cell>
        </row>
        <row r="3284">
          <cell r="H3284" t="str">
            <v>San Juan del Puerto</v>
          </cell>
        </row>
        <row r="3285">
          <cell r="H3285" t="str">
            <v>San Silvestre de Guzmán</v>
          </cell>
        </row>
        <row r="3286">
          <cell r="H3286" t="str">
            <v>Sanlúcar de Guadiana</v>
          </cell>
        </row>
        <row r="3287">
          <cell r="H3287" t="str">
            <v>Santa Ana la Real</v>
          </cell>
        </row>
        <row r="3288">
          <cell r="H3288" t="str">
            <v>Santa Bárbara de Casa</v>
          </cell>
        </row>
        <row r="3289">
          <cell r="H3289" t="str">
            <v>Santa Olalla del Cala</v>
          </cell>
        </row>
        <row r="3290">
          <cell r="H3290" t="str">
            <v>Trigueros</v>
          </cell>
        </row>
        <row r="3291">
          <cell r="H3291" t="str">
            <v>Valdelarco</v>
          </cell>
        </row>
        <row r="3292">
          <cell r="H3292" t="str">
            <v>Valverde del Camino</v>
          </cell>
        </row>
        <row r="3293">
          <cell r="H3293" t="str">
            <v>Villablanca</v>
          </cell>
        </row>
        <row r="3294">
          <cell r="H3294" t="str">
            <v>Villalba del Alcor</v>
          </cell>
        </row>
        <row r="3295">
          <cell r="H3295" t="str">
            <v>Villanueva de las Cruces</v>
          </cell>
        </row>
        <row r="3296">
          <cell r="H3296" t="str">
            <v>Villanueva de los Castillejos</v>
          </cell>
        </row>
        <row r="3297">
          <cell r="H3297" t="str">
            <v>Villarrasa</v>
          </cell>
        </row>
        <row r="3298">
          <cell r="H3298" t="str">
            <v>Zalamea la Real</v>
          </cell>
        </row>
        <row r="3299">
          <cell r="H3299" t="str">
            <v>Zufre</v>
          </cell>
        </row>
        <row r="3300">
          <cell r="H3300" t="str">
            <v>Abiego</v>
          </cell>
        </row>
        <row r="3301">
          <cell r="H3301" t="str">
            <v>Abizanda</v>
          </cell>
        </row>
        <row r="3302">
          <cell r="H3302" t="str">
            <v>Adahuesca</v>
          </cell>
        </row>
        <row r="3303">
          <cell r="H3303" t="str">
            <v>Agüero</v>
          </cell>
        </row>
        <row r="3304">
          <cell r="H3304" t="str">
            <v>Aínsa-Sobrarbe</v>
          </cell>
        </row>
        <row r="3305">
          <cell r="H3305" t="str">
            <v>Aisa</v>
          </cell>
        </row>
        <row r="3306">
          <cell r="H3306" t="str">
            <v>Albalate de Cinca</v>
          </cell>
        </row>
        <row r="3307">
          <cell r="H3307" t="str">
            <v>Albalatillo</v>
          </cell>
        </row>
        <row r="3308">
          <cell r="H3308" t="str">
            <v>Albelda</v>
          </cell>
        </row>
        <row r="3309">
          <cell r="H3309" t="str">
            <v>Albero Alto</v>
          </cell>
        </row>
        <row r="3310">
          <cell r="H3310" t="str">
            <v>Albero Bajo</v>
          </cell>
        </row>
        <row r="3311">
          <cell r="H3311" t="str">
            <v>Alberuela de Tubo</v>
          </cell>
        </row>
        <row r="3312">
          <cell r="H3312" t="str">
            <v>Alcalá de Gurrea</v>
          </cell>
        </row>
        <row r="3313">
          <cell r="H3313" t="str">
            <v>Alcalá del Obispo</v>
          </cell>
        </row>
        <row r="3314">
          <cell r="H3314" t="str">
            <v>Alcampell</v>
          </cell>
        </row>
        <row r="3315">
          <cell r="H3315" t="str">
            <v>Alcolea de Cinca</v>
          </cell>
        </row>
        <row r="3316">
          <cell r="H3316" t="str">
            <v>Alcubierre</v>
          </cell>
        </row>
        <row r="3317">
          <cell r="H3317" t="str">
            <v>Alerre</v>
          </cell>
        </row>
        <row r="3318">
          <cell r="H3318" t="str">
            <v>Alfántega</v>
          </cell>
        </row>
        <row r="3319">
          <cell r="H3319" t="str">
            <v>Almudévar</v>
          </cell>
        </row>
        <row r="3320">
          <cell r="H3320" t="str">
            <v>Almunia de San Juan</v>
          </cell>
        </row>
        <row r="3321">
          <cell r="H3321" t="str">
            <v>Almuniente</v>
          </cell>
        </row>
        <row r="3322">
          <cell r="H3322" t="str">
            <v>Alquézar</v>
          </cell>
        </row>
        <row r="3323">
          <cell r="H3323" t="str">
            <v>Altorricón</v>
          </cell>
        </row>
        <row r="3324">
          <cell r="H3324" t="str">
            <v>Angüés</v>
          </cell>
        </row>
        <row r="3325">
          <cell r="H3325" t="str">
            <v>Ansó</v>
          </cell>
        </row>
        <row r="3326">
          <cell r="H3326" t="str">
            <v>Antillón</v>
          </cell>
        </row>
        <row r="3327">
          <cell r="H3327" t="str">
            <v>Aragüés del Puerto</v>
          </cell>
        </row>
        <row r="3328">
          <cell r="H3328" t="str">
            <v>Arén</v>
          </cell>
        </row>
        <row r="3329">
          <cell r="H3329" t="str">
            <v>Argavieso</v>
          </cell>
        </row>
        <row r="3330">
          <cell r="H3330" t="str">
            <v>Arguis</v>
          </cell>
        </row>
        <row r="3331">
          <cell r="H3331" t="str">
            <v>Ayerbe</v>
          </cell>
        </row>
        <row r="3332">
          <cell r="H3332" t="str">
            <v>Azanuy-Alins</v>
          </cell>
        </row>
        <row r="3333">
          <cell r="H3333" t="str">
            <v>Azara</v>
          </cell>
        </row>
        <row r="3334">
          <cell r="H3334" t="str">
            <v>Azlor</v>
          </cell>
        </row>
        <row r="3335">
          <cell r="H3335" t="str">
            <v>Baélls</v>
          </cell>
        </row>
        <row r="3336">
          <cell r="H3336" t="str">
            <v>Bailo</v>
          </cell>
        </row>
        <row r="3337">
          <cell r="H3337" t="str">
            <v>Baldellou</v>
          </cell>
        </row>
        <row r="3338">
          <cell r="H3338" t="str">
            <v>Ballobar</v>
          </cell>
        </row>
        <row r="3339">
          <cell r="H3339" t="str">
            <v>Banastás</v>
          </cell>
        </row>
        <row r="3340">
          <cell r="H3340" t="str">
            <v>Barbastro</v>
          </cell>
        </row>
        <row r="3341">
          <cell r="H3341" t="str">
            <v>Barbués</v>
          </cell>
        </row>
        <row r="3342">
          <cell r="H3342" t="str">
            <v>Barbuñales</v>
          </cell>
        </row>
        <row r="3343">
          <cell r="H3343" t="str">
            <v>Bárcabo</v>
          </cell>
        </row>
        <row r="3344">
          <cell r="H3344" t="str">
            <v>Belver de Cinca</v>
          </cell>
        </row>
        <row r="3345">
          <cell r="H3345" t="str">
            <v>Benabarre</v>
          </cell>
        </row>
        <row r="3346">
          <cell r="H3346" t="str">
            <v>Benasque</v>
          </cell>
        </row>
        <row r="3347">
          <cell r="H3347" t="str">
            <v>Beranuy</v>
          </cell>
        </row>
        <row r="3348">
          <cell r="H3348" t="str">
            <v>Berbegal</v>
          </cell>
        </row>
        <row r="3349">
          <cell r="H3349" t="str">
            <v>Bielsa</v>
          </cell>
        </row>
        <row r="3350">
          <cell r="H3350" t="str">
            <v>Bierge</v>
          </cell>
        </row>
        <row r="3351">
          <cell r="H3351" t="str">
            <v>Biescas</v>
          </cell>
        </row>
        <row r="3352">
          <cell r="H3352" t="str">
            <v>Binaced</v>
          </cell>
        </row>
        <row r="3353">
          <cell r="H3353" t="str">
            <v>Binéfar</v>
          </cell>
        </row>
        <row r="3354">
          <cell r="H3354" t="str">
            <v>Bisaurri</v>
          </cell>
        </row>
        <row r="3355">
          <cell r="H3355" t="str">
            <v>Biscarrués</v>
          </cell>
        </row>
        <row r="3356">
          <cell r="H3356" t="str">
            <v>Blecua y Torres</v>
          </cell>
        </row>
        <row r="3357">
          <cell r="H3357" t="str">
            <v>Boltaña</v>
          </cell>
        </row>
        <row r="3358">
          <cell r="H3358" t="str">
            <v>Bonansa</v>
          </cell>
        </row>
        <row r="3359">
          <cell r="H3359" t="str">
            <v>Borau</v>
          </cell>
        </row>
        <row r="3360">
          <cell r="H3360" t="str">
            <v>Broto</v>
          </cell>
        </row>
        <row r="3361">
          <cell r="H3361" t="str">
            <v>Caldearenas</v>
          </cell>
        </row>
        <row r="3362">
          <cell r="H3362" t="str">
            <v>Campo</v>
          </cell>
        </row>
        <row r="3363">
          <cell r="H3363" t="str">
            <v>Camporrélls</v>
          </cell>
        </row>
        <row r="3364">
          <cell r="H3364" t="str">
            <v>Canal de Berdún</v>
          </cell>
        </row>
        <row r="3365">
          <cell r="H3365" t="str">
            <v>Candasnos</v>
          </cell>
        </row>
        <row r="3366">
          <cell r="H3366" t="str">
            <v>Canfranc</v>
          </cell>
        </row>
        <row r="3367">
          <cell r="H3367" t="str">
            <v>Capdesaso</v>
          </cell>
        </row>
        <row r="3368">
          <cell r="H3368" t="str">
            <v>Capella</v>
          </cell>
        </row>
        <row r="3369">
          <cell r="H3369" t="str">
            <v>Casbas de Huesca</v>
          </cell>
        </row>
        <row r="3370">
          <cell r="H3370" t="str">
            <v>Castejón de Monegros</v>
          </cell>
        </row>
        <row r="3371">
          <cell r="H3371" t="str">
            <v>Castejón de Sos</v>
          </cell>
        </row>
        <row r="3372">
          <cell r="H3372" t="str">
            <v>Castejón del Puente</v>
          </cell>
        </row>
        <row r="3373">
          <cell r="H3373" t="str">
            <v>Castelflorite</v>
          </cell>
        </row>
        <row r="3374">
          <cell r="H3374" t="str">
            <v>Castiello de Jaca</v>
          </cell>
        </row>
        <row r="3375">
          <cell r="H3375" t="str">
            <v>Castigaleu</v>
          </cell>
        </row>
        <row r="3376">
          <cell r="H3376" t="str">
            <v>Castillazuelo</v>
          </cell>
        </row>
        <row r="3377">
          <cell r="H3377" t="str">
            <v>Castillonroy</v>
          </cell>
        </row>
        <row r="3378">
          <cell r="H3378" t="str">
            <v>Chalamera</v>
          </cell>
        </row>
        <row r="3379">
          <cell r="H3379" t="str">
            <v>Chía</v>
          </cell>
        </row>
        <row r="3380">
          <cell r="H3380" t="str">
            <v>Chimillas</v>
          </cell>
        </row>
        <row r="3381">
          <cell r="H3381" t="str">
            <v>Colungo</v>
          </cell>
        </row>
        <row r="3382">
          <cell r="H3382" t="str">
            <v>Esplús</v>
          </cell>
        </row>
        <row r="3383">
          <cell r="H3383" t="str">
            <v>Estada</v>
          </cell>
        </row>
        <row r="3384">
          <cell r="H3384" t="str">
            <v>Estadilla</v>
          </cell>
        </row>
        <row r="3385">
          <cell r="H3385" t="str">
            <v>Estopiñán del Castillo</v>
          </cell>
        </row>
        <row r="3386">
          <cell r="H3386" t="str">
            <v>Fago</v>
          </cell>
        </row>
        <row r="3387">
          <cell r="H3387" t="str">
            <v>Fanlo</v>
          </cell>
        </row>
        <row r="3388">
          <cell r="H3388" t="str">
            <v>Fiscal</v>
          </cell>
        </row>
        <row r="3389">
          <cell r="H3389" t="str">
            <v>Fonz</v>
          </cell>
        </row>
        <row r="3390">
          <cell r="H3390" t="str">
            <v>Foradada del Toscar</v>
          </cell>
        </row>
        <row r="3391">
          <cell r="H3391" t="str">
            <v>Fraga</v>
          </cell>
        </row>
        <row r="3392">
          <cell r="H3392" t="str">
            <v>Fueva, La</v>
          </cell>
        </row>
        <row r="3393">
          <cell r="H3393" t="str">
            <v>Gistaín</v>
          </cell>
        </row>
        <row r="3394">
          <cell r="H3394" t="str">
            <v>Grado, El</v>
          </cell>
        </row>
        <row r="3395">
          <cell r="H3395" t="str">
            <v>Grañén</v>
          </cell>
        </row>
        <row r="3396">
          <cell r="H3396" t="str">
            <v>Graus</v>
          </cell>
        </row>
        <row r="3397">
          <cell r="H3397" t="str">
            <v>Gurrea de Gállego</v>
          </cell>
        </row>
        <row r="3398">
          <cell r="H3398" t="str">
            <v>Hoz de Jaca</v>
          </cell>
        </row>
        <row r="3399">
          <cell r="H3399" t="str">
            <v>Hoz y Costean</v>
          </cell>
        </row>
        <row r="3400">
          <cell r="H3400" t="str">
            <v>Huerto</v>
          </cell>
        </row>
        <row r="3401">
          <cell r="H3401" t="str">
            <v>Huesca</v>
          </cell>
        </row>
        <row r="3402">
          <cell r="H3402" t="str">
            <v>Ibieca</v>
          </cell>
        </row>
        <row r="3403">
          <cell r="H3403" t="str">
            <v>Igriés</v>
          </cell>
        </row>
        <row r="3404">
          <cell r="H3404" t="str">
            <v>Ilche</v>
          </cell>
        </row>
        <row r="3405">
          <cell r="H3405" t="str">
            <v>Isábena</v>
          </cell>
        </row>
        <row r="3406">
          <cell r="H3406" t="str">
            <v>Jaca</v>
          </cell>
        </row>
        <row r="3407">
          <cell r="H3407" t="str">
            <v>Jasa</v>
          </cell>
        </row>
        <row r="3408">
          <cell r="H3408" t="str">
            <v>Labuerda</v>
          </cell>
        </row>
        <row r="3409">
          <cell r="H3409" t="str">
            <v>Laluenga</v>
          </cell>
        </row>
        <row r="3410">
          <cell r="H3410" t="str">
            <v>Lalueza</v>
          </cell>
        </row>
        <row r="3411">
          <cell r="H3411" t="str">
            <v>Lanaja</v>
          </cell>
        </row>
        <row r="3412">
          <cell r="H3412" t="str">
            <v>Laperdiguera</v>
          </cell>
        </row>
        <row r="3413">
          <cell r="H3413" t="str">
            <v>Lascellas-Ponzano</v>
          </cell>
        </row>
        <row r="3414">
          <cell r="H3414" t="str">
            <v>Lascuarre</v>
          </cell>
        </row>
        <row r="3415">
          <cell r="H3415" t="str">
            <v>Laspaúles</v>
          </cell>
        </row>
        <row r="3416">
          <cell r="H3416" t="str">
            <v>Laspuña</v>
          </cell>
        </row>
        <row r="3417">
          <cell r="H3417" t="str">
            <v>Loarre</v>
          </cell>
        </row>
        <row r="3418">
          <cell r="H3418" t="str">
            <v>Loporzano</v>
          </cell>
        </row>
        <row r="3419">
          <cell r="H3419" t="str">
            <v>Loscorrales</v>
          </cell>
        </row>
        <row r="3420">
          <cell r="H3420" t="str">
            <v>Lupiñén-Ortilla</v>
          </cell>
        </row>
        <row r="3421">
          <cell r="H3421" t="str">
            <v>Monesma y Cajigar</v>
          </cell>
        </row>
        <row r="3422">
          <cell r="H3422" t="str">
            <v>Monflorite-Lascasas</v>
          </cell>
        </row>
        <row r="3423">
          <cell r="H3423" t="str">
            <v>Montanuy</v>
          </cell>
        </row>
        <row r="3424">
          <cell r="H3424" t="str">
            <v>Monzón</v>
          </cell>
        </row>
        <row r="3425">
          <cell r="H3425" t="str">
            <v>Naval</v>
          </cell>
        </row>
        <row r="3426">
          <cell r="H3426" t="str">
            <v>Novales</v>
          </cell>
        </row>
        <row r="3427">
          <cell r="H3427" t="str">
            <v>Nueno</v>
          </cell>
        </row>
        <row r="3428">
          <cell r="H3428" t="str">
            <v>Olvena</v>
          </cell>
        </row>
        <row r="3429">
          <cell r="H3429" t="str">
            <v>Ontiñena</v>
          </cell>
        </row>
        <row r="3430">
          <cell r="H3430" t="str">
            <v>Osso de Cinca</v>
          </cell>
        </row>
        <row r="3431">
          <cell r="H3431" t="str">
            <v>Palo</v>
          </cell>
        </row>
        <row r="3432">
          <cell r="H3432" t="str">
            <v>Panticosa</v>
          </cell>
        </row>
        <row r="3433">
          <cell r="H3433" t="str">
            <v>Peñalba</v>
          </cell>
        </row>
        <row r="3434">
          <cell r="H3434" t="str">
            <v>Peñas de Riglos, Las</v>
          </cell>
        </row>
        <row r="3435">
          <cell r="H3435" t="str">
            <v>Peralta de Alcofea</v>
          </cell>
        </row>
        <row r="3436">
          <cell r="H3436" t="str">
            <v>Peralta de Calasanz</v>
          </cell>
        </row>
        <row r="3437">
          <cell r="H3437" t="str">
            <v>Peraltilla</v>
          </cell>
        </row>
        <row r="3438">
          <cell r="H3438" t="str">
            <v>Perarrúa</v>
          </cell>
        </row>
        <row r="3439">
          <cell r="H3439" t="str">
            <v>Pertusa</v>
          </cell>
        </row>
        <row r="3440">
          <cell r="H3440" t="str">
            <v>Piracés</v>
          </cell>
        </row>
        <row r="3441">
          <cell r="H3441" t="str">
            <v>Plan</v>
          </cell>
        </row>
        <row r="3442">
          <cell r="H3442" t="str">
            <v>Poleñino</v>
          </cell>
        </row>
        <row r="3443">
          <cell r="H3443" t="str">
            <v>Pozán de Vero</v>
          </cell>
        </row>
        <row r="3444">
          <cell r="H3444" t="str">
            <v>Puebla de Castro, La</v>
          </cell>
        </row>
        <row r="3445">
          <cell r="H3445" t="str">
            <v>Puente de Montañana</v>
          </cell>
        </row>
        <row r="3446">
          <cell r="H3446" t="str">
            <v>Puente la Reina de Jaca</v>
          </cell>
        </row>
        <row r="3447">
          <cell r="H3447" t="str">
            <v>Puértolas</v>
          </cell>
        </row>
        <row r="3448">
          <cell r="H3448" t="str">
            <v>Pueyo de Araguás, El</v>
          </cell>
        </row>
        <row r="3449">
          <cell r="H3449" t="str">
            <v>Pueyo de Santa Cruz</v>
          </cell>
        </row>
        <row r="3450">
          <cell r="H3450" t="str">
            <v>Quicena</v>
          </cell>
        </row>
        <row r="3451">
          <cell r="H3451" t="str">
            <v>Robres</v>
          </cell>
        </row>
        <row r="3452">
          <cell r="H3452" t="str">
            <v>Sabiñánigo</v>
          </cell>
        </row>
        <row r="3453">
          <cell r="H3453" t="str">
            <v>Sahún</v>
          </cell>
        </row>
        <row r="3454">
          <cell r="H3454" t="str">
            <v>Salas Altas</v>
          </cell>
        </row>
        <row r="3455">
          <cell r="H3455" t="str">
            <v>Salas Bajas</v>
          </cell>
        </row>
        <row r="3456">
          <cell r="H3456" t="str">
            <v>Salillas</v>
          </cell>
        </row>
        <row r="3457">
          <cell r="H3457" t="str">
            <v>Sallent de Gállego</v>
          </cell>
        </row>
        <row r="3458">
          <cell r="H3458" t="str">
            <v>San Esteban de Litera</v>
          </cell>
        </row>
        <row r="3459">
          <cell r="H3459" t="str">
            <v>San Juan de Plan</v>
          </cell>
        </row>
        <row r="3460">
          <cell r="H3460" t="str">
            <v>San Miguel del Cinca</v>
          </cell>
        </row>
        <row r="3461">
          <cell r="H3461" t="str">
            <v>Sangarrén</v>
          </cell>
        </row>
        <row r="3462">
          <cell r="H3462" t="str">
            <v>Santa Cilia</v>
          </cell>
        </row>
        <row r="3463">
          <cell r="H3463" t="str">
            <v>Santa Cruz de la Serós</v>
          </cell>
        </row>
        <row r="3464">
          <cell r="H3464" t="str">
            <v>Santa María de Dulcis</v>
          </cell>
        </row>
        <row r="3465">
          <cell r="H3465" t="str">
            <v>Santaliestra y San Quílez</v>
          </cell>
        </row>
        <row r="3466">
          <cell r="H3466" t="str">
            <v>Sariñena</v>
          </cell>
        </row>
        <row r="3467">
          <cell r="H3467" t="str">
            <v>Secastilla</v>
          </cell>
        </row>
        <row r="3468">
          <cell r="H3468" t="str">
            <v>Seira</v>
          </cell>
        </row>
        <row r="3469">
          <cell r="H3469" t="str">
            <v>Sena</v>
          </cell>
        </row>
        <row r="3470">
          <cell r="H3470" t="str">
            <v>Senés de Alcubierre</v>
          </cell>
        </row>
        <row r="3471">
          <cell r="H3471" t="str">
            <v>Sesa</v>
          </cell>
        </row>
        <row r="3472">
          <cell r="H3472" t="str">
            <v>Sesué</v>
          </cell>
        </row>
        <row r="3473">
          <cell r="H3473" t="str">
            <v>Siétamo</v>
          </cell>
        </row>
        <row r="3474">
          <cell r="H3474" t="str">
            <v>Sopeira</v>
          </cell>
        </row>
        <row r="3475">
          <cell r="H3475" t="str">
            <v>Sotonera, La</v>
          </cell>
        </row>
        <row r="3476">
          <cell r="H3476" t="str">
            <v>Tamarite de Litera</v>
          </cell>
        </row>
        <row r="3477">
          <cell r="H3477" t="str">
            <v>Tardienta</v>
          </cell>
        </row>
        <row r="3478">
          <cell r="H3478" t="str">
            <v>Tella-Sin</v>
          </cell>
        </row>
        <row r="3479">
          <cell r="H3479" t="str">
            <v>Tierz</v>
          </cell>
        </row>
        <row r="3480">
          <cell r="H3480" t="str">
            <v>Tolva</v>
          </cell>
        </row>
        <row r="3481">
          <cell r="H3481" t="str">
            <v>Torla</v>
          </cell>
        </row>
        <row r="3482">
          <cell r="H3482" t="str">
            <v>Torralba de Aragón</v>
          </cell>
        </row>
        <row r="3483">
          <cell r="H3483" t="str">
            <v>Torre la Ribera</v>
          </cell>
        </row>
        <row r="3484">
          <cell r="H3484" t="str">
            <v>Torrente de Cinca</v>
          </cell>
        </row>
        <row r="3485">
          <cell r="H3485" t="str">
            <v>Torres de Alcanadre</v>
          </cell>
        </row>
        <row r="3486">
          <cell r="H3486" t="str">
            <v>Torres de Barbués</v>
          </cell>
        </row>
        <row r="3487">
          <cell r="H3487" t="str">
            <v>Tramaced</v>
          </cell>
        </row>
        <row r="3488">
          <cell r="H3488" t="str">
            <v>Valfarta</v>
          </cell>
        </row>
        <row r="3489">
          <cell r="H3489" t="str">
            <v>Valle de Bardají</v>
          </cell>
        </row>
        <row r="3490">
          <cell r="H3490" t="str">
            <v>Valle de Hecho</v>
          </cell>
        </row>
        <row r="3491">
          <cell r="H3491" t="str">
            <v>Valle de Lierp</v>
          </cell>
        </row>
        <row r="3492">
          <cell r="H3492" t="str">
            <v>Velilla de Cinca</v>
          </cell>
        </row>
        <row r="3493">
          <cell r="H3493" t="str">
            <v>Vencillón</v>
          </cell>
        </row>
        <row r="3494">
          <cell r="H3494" t="str">
            <v>Viacamp y Litera</v>
          </cell>
        </row>
        <row r="3495">
          <cell r="H3495" t="str">
            <v>Vicién</v>
          </cell>
        </row>
        <row r="3496">
          <cell r="H3496" t="str">
            <v>Villanova</v>
          </cell>
        </row>
        <row r="3497">
          <cell r="H3497" t="str">
            <v>Villanúa</v>
          </cell>
        </row>
        <row r="3498">
          <cell r="H3498" t="str">
            <v>Villanueva de Sigena</v>
          </cell>
        </row>
        <row r="3499">
          <cell r="H3499" t="str">
            <v>Yebra de Basa</v>
          </cell>
        </row>
        <row r="3500">
          <cell r="H3500" t="str">
            <v>Yésero</v>
          </cell>
        </row>
        <row r="3501">
          <cell r="H3501" t="str">
            <v>Zaidín</v>
          </cell>
        </row>
        <row r="3502">
          <cell r="H3502" t="str">
            <v>Albanchez de Mágina</v>
          </cell>
        </row>
        <row r="3503">
          <cell r="H3503" t="str">
            <v>Alcalá la Real</v>
          </cell>
        </row>
        <row r="3504">
          <cell r="H3504" t="str">
            <v>Alcaudete</v>
          </cell>
        </row>
        <row r="3505">
          <cell r="H3505" t="str">
            <v>Aldeaquemada</v>
          </cell>
        </row>
        <row r="3506">
          <cell r="H3506" t="str">
            <v>Andújar</v>
          </cell>
        </row>
        <row r="3507">
          <cell r="H3507" t="str">
            <v>Arjona</v>
          </cell>
        </row>
        <row r="3508">
          <cell r="H3508" t="str">
            <v>Arjonilla</v>
          </cell>
        </row>
        <row r="3509">
          <cell r="H3509" t="str">
            <v>Arquillos</v>
          </cell>
        </row>
        <row r="3510">
          <cell r="H3510" t="str">
            <v>Arroyo del Ojanco</v>
          </cell>
        </row>
        <row r="3511">
          <cell r="H3511" t="str">
            <v>Baeza</v>
          </cell>
        </row>
        <row r="3512">
          <cell r="H3512" t="str">
            <v>Bailén</v>
          </cell>
        </row>
        <row r="3513">
          <cell r="H3513" t="str">
            <v>Baños de la Encina</v>
          </cell>
        </row>
        <row r="3514">
          <cell r="H3514" t="str">
            <v>Beas de Segura</v>
          </cell>
        </row>
        <row r="3515">
          <cell r="H3515" t="str">
            <v>Bedmar y Garcíez</v>
          </cell>
        </row>
        <row r="3516">
          <cell r="H3516" t="str">
            <v>Begíjar</v>
          </cell>
        </row>
        <row r="3517">
          <cell r="H3517" t="str">
            <v>Bélmez de la Moraleda</v>
          </cell>
        </row>
        <row r="3518">
          <cell r="H3518" t="str">
            <v>Benatae</v>
          </cell>
        </row>
        <row r="3519">
          <cell r="H3519" t="str">
            <v>Cabra del Santo Cristo</v>
          </cell>
        </row>
        <row r="3520">
          <cell r="H3520" t="str">
            <v>Cambil</v>
          </cell>
        </row>
        <row r="3521">
          <cell r="H3521" t="str">
            <v>Campillo de Arenas</v>
          </cell>
        </row>
        <row r="3522">
          <cell r="H3522" t="str">
            <v>Canena</v>
          </cell>
        </row>
        <row r="3523">
          <cell r="H3523" t="str">
            <v>Carboneros</v>
          </cell>
        </row>
        <row r="3524">
          <cell r="H3524" t="str">
            <v>Cárcheles</v>
          </cell>
        </row>
        <row r="3525">
          <cell r="H3525" t="str">
            <v>Carolina, La</v>
          </cell>
        </row>
        <row r="3526">
          <cell r="H3526" t="str">
            <v>Castellar</v>
          </cell>
        </row>
        <row r="3527">
          <cell r="H3527" t="str">
            <v>Castillo de Locubín</v>
          </cell>
        </row>
        <row r="3528">
          <cell r="H3528" t="str">
            <v>Cazalilla</v>
          </cell>
        </row>
        <row r="3529">
          <cell r="H3529" t="str">
            <v>Cazorla</v>
          </cell>
        </row>
        <row r="3530">
          <cell r="H3530" t="str">
            <v>Chiclana de Segura</v>
          </cell>
        </row>
        <row r="3531">
          <cell r="H3531" t="str">
            <v>Chilluévar</v>
          </cell>
        </row>
        <row r="3532">
          <cell r="H3532" t="str">
            <v>Escañuela</v>
          </cell>
        </row>
        <row r="3533">
          <cell r="H3533" t="str">
            <v>Espelúy</v>
          </cell>
        </row>
        <row r="3534">
          <cell r="H3534" t="str">
            <v>Frailes</v>
          </cell>
        </row>
        <row r="3535">
          <cell r="H3535" t="str">
            <v>Fuensanta de Martos</v>
          </cell>
        </row>
        <row r="3536">
          <cell r="H3536" t="str">
            <v>Fuerte del Rey</v>
          </cell>
        </row>
        <row r="3537">
          <cell r="H3537" t="str">
            <v>Génave</v>
          </cell>
        </row>
        <row r="3538">
          <cell r="H3538" t="str">
            <v>Guardia de Jaén, La</v>
          </cell>
        </row>
        <row r="3539">
          <cell r="H3539" t="str">
            <v>Guarromán</v>
          </cell>
        </row>
        <row r="3540">
          <cell r="H3540" t="str">
            <v>Higuera de Calatrava</v>
          </cell>
        </row>
        <row r="3541">
          <cell r="H3541" t="str">
            <v>Hinojares</v>
          </cell>
        </row>
        <row r="3542">
          <cell r="H3542" t="str">
            <v>Hornos</v>
          </cell>
        </row>
        <row r="3543">
          <cell r="H3543" t="str">
            <v>Huelma</v>
          </cell>
        </row>
        <row r="3544">
          <cell r="H3544" t="str">
            <v>Huesa</v>
          </cell>
        </row>
        <row r="3545">
          <cell r="H3545" t="str">
            <v>Ibros</v>
          </cell>
        </row>
        <row r="3546">
          <cell r="H3546" t="str">
            <v>Iruela, La</v>
          </cell>
        </row>
        <row r="3547">
          <cell r="H3547" t="str">
            <v>Iznatoraf</v>
          </cell>
        </row>
        <row r="3548">
          <cell r="H3548" t="str">
            <v>Jabalquinto</v>
          </cell>
        </row>
        <row r="3549">
          <cell r="H3549" t="str">
            <v>Jaén</v>
          </cell>
        </row>
        <row r="3550">
          <cell r="H3550" t="str">
            <v>Jamilena</v>
          </cell>
        </row>
        <row r="3551">
          <cell r="H3551" t="str">
            <v>Jimena</v>
          </cell>
        </row>
        <row r="3552">
          <cell r="H3552" t="str">
            <v>Jódar</v>
          </cell>
        </row>
        <row r="3553">
          <cell r="H3553" t="str">
            <v>Lahiguera</v>
          </cell>
        </row>
        <row r="3554">
          <cell r="H3554" t="str">
            <v>Larva</v>
          </cell>
        </row>
        <row r="3555">
          <cell r="H3555" t="str">
            <v>Linares</v>
          </cell>
        </row>
        <row r="3556">
          <cell r="H3556" t="str">
            <v>Lopera</v>
          </cell>
        </row>
        <row r="3557">
          <cell r="H3557" t="str">
            <v>Lupión</v>
          </cell>
        </row>
        <row r="3558">
          <cell r="H3558" t="str">
            <v>Mancha Real</v>
          </cell>
        </row>
        <row r="3559">
          <cell r="H3559" t="str">
            <v>Marmolejo</v>
          </cell>
        </row>
        <row r="3560">
          <cell r="H3560" t="str">
            <v>Martos</v>
          </cell>
        </row>
        <row r="3561">
          <cell r="H3561" t="str">
            <v>Mengíbar</v>
          </cell>
        </row>
        <row r="3562">
          <cell r="H3562" t="str">
            <v>Montizón</v>
          </cell>
        </row>
        <row r="3563">
          <cell r="H3563" t="str">
            <v>Navas de San Juan</v>
          </cell>
        </row>
        <row r="3564">
          <cell r="H3564" t="str">
            <v>Noalejo</v>
          </cell>
        </row>
        <row r="3565">
          <cell r="H3565" t="str">
            <v>Orcera</v>
          </cell>
        </row>
        <row r="3566">
          <cell r="H3566" t="str">
            <v>Peal de Becerro</v>
          </cell>
        </row>
        <row r="3567">
          <cell r="H3567" t="str">
            <v>Pegalajar</v>
          </cell>
        </row>
        <row r="3568">
          <cell r="H3568" t="str">
            <v>Porcuna</v>
          </cell>
        </row>
        <row r="3569">
          <cell r="H3569" t="str">
            <v>Pozo Alcón</v>
          </cell>
        </row>
        <row r="3570">
          <cell r="H3570" t="str">
            <v>Puente de Génave</v>
          </cell>
        </row>
        <row r="3571">
          <cell r="H3571" t="str">
            <v>Puerta de Segura, La</v>
          </cell>
        </row>
        <row r="3572">
          <cell r="H3572" t="str">
            <v>Quesada</v>
          </cell>
        </row>
        <row r="3573">
          <cell r="H3573" t="str">
            <v>Rus</v>
          </cell>
        </row>
        <row r="3574">
          <cell r="H3574" t="str">
            <v>Sabiote</v>
          </cell>
        </row>
        <row r="3575">
          <cell r="H3575" t="str">
            <v>Santa Elena</v>
          </cell>
        </row>
        <row r="3576">
          <cell r="H3576" t="str">
            <v>Santiago de Calatrava</v>
          </cell>
        </row>
        <row r="3577">
          <cell r="H3577" t="str">
            <v>Santiago-Pontones</v>
          </cell>
        </row>
        <row r="3578">
          <cell r="H3578" t="str">
            <v>Santisteban del Puerto</v>
          </cell>
        </row>
        <row r="3579">
          <cell r="H3579" t="str">
            <v>Santo Tomé</v>
          </cell>
        </row>
        <row r="3580">
          <cell r="H3580" t="str">
            <v>Segura de la Sierra</v>
          </cell>
        </row>
        <row r="3581">
          <cell r="H3581" t="str">
            <v>Siles</v>
          </cell>
        </row>
        <row r="3582">
          <cell r="H3582" t="str">
            <v>Sorihuela del Guadalimar</v>
          </cell>
        </row>
        <row r="3583">
          <cell r="H3583" t="str">
            <v>Torre del Campo</v>
          </cell>
        </row>
        <row r="3584">
          <cell r="H3584" t="str">
            <v>Torreblascopedro</v>
          </cell>
        </row>
        <row r="3585">
          <cell r="H3585" t="str">
            <v>Torredonjimeno</v>
          </cell>
        </row>
        <row r="3586">
          <cell r="H3586" t="str">
            <v>Torreperogil</v>
          </cell>
        </row>
        <row r="3587">
          <cell r="H3587" t="str">
            <v>Torres</v>
          </cell>
        </row>
        <row r="3588">
          <cell r="H3588" t="str">
            <v>Torres de Albánchez</v>
          </cell>
        </row>
        <row r="3589">
          <cell r="H3589" t="str">
            <v>Úbeda</v>
          </cell>
        </row>
        <row r="3590">
          <cell r="H3590" t="str">
            <v>Valdepeñas de Jaén</v>
          </cell>
        </row>
        <row r="3591">
          <cell r="H3591" t="str">
            <v>Vilches</v>
          </cell>
        </row>
        <row r="3592">
          <cell r="H3592" t="str">
            <v>Villacarrillo</v>
          </cell>
        </row>
        <row r="3593">
          <cell r="H3593" t="str">
            <v>Villanueva de la Reina</v>
          </cell>
        </row>
        <row r="3594">
          <cell r="H3594" t="str">
            <v>Villanueva del Arzobispo</v>
          </cell>
        </row>
        <row r="3595">
          <cell r="H3595" t="str">
            <v>Villardompardo</v>
          </cell>
        </row>
        <row r="3596">
          <cell r="H3596" t="str">
            <v>Villares, Los</v>
          </cell>
        </row>
        <row r="3597">
          <cell r="H3597" t="str">
            <v>Villarrodrigo</v>
          </cell>
        </row>
        <row r="3598">
          <cell r="H3598" t="str">
            <v>Villatorres</v>
          </cell>
        </row>
        <row r="3599">
          <cell r="H3599" t="str">
            <v>Acebedo</v>
          </cell>
        </row>
        <row r="3600">
          <cell r="H3600" t="str">
            <v>Algadefe</v>
          </cell>
        </row>
        <row r="3601">
          <cell r="H3601" t="str">
            <v>Alija del Infantado</v>
          </cell>
        </row>
        <row r="3602">
          <cell r="H3602" t="str">
            <v>Almanza</v>
          </cell>
        </row>
        <row r="3603">
          <cell r="H3603" t="str">
            <v>Antigua, La</v>
          </cell>
        </row>
        <row r="3604">
          <cell r="H3604" t="str">
            <v>Ardón</v>
          </cell>
        </row>
        <row r="3605">
          <cell r="H3605" t="str">
            <v>Arganza</v>
          </cell>
        </row>
        <row r="3606">
          <cell r="H3606" t="str">
            <v>Astorga</v>
          </cell>
        </row>
        <row r="3607">
          <cell r="H3607" t="str">
            <v>Balboa</v>
          </cell>
        </row>
        <row r="3608">
          <cell r="H3608" t="str">
            <v>Bañeza, La</v>
          </cell>
        </row>
        <row r="3609">
          <cell r="H3609" t="str">
            <v>Barjas</v>
          </cell>
        </row>
        <row r="3610">
          <cell r="H3610" t="str">
            <v>Barrios de Luna, Los</v>
          </cell>
        </row>
        <row r="3611">
          <cell r="H3611" t="str">
            <v>Bembibre</v>
          </cell>
        </row>
        <row r="3612">
          <cell r="H3612" t="str">
            <v>Benavides</v>
          </cell>
        </row>
        <row r="3613">
          <cell r="H3613" t="str">
            <v>Benuza</v>
          </cell>
        </row>
        <row r="3614">
          <cell r="H3614" t="str">
            <v>Bercianos del Páramo</v>
          </cell>
        </row>
        <row r="3615">
          <cell r="H3615" t="str">
            <v>Bercianos del Real Camino</v>
          </cell>
        </row>
        <row r="3616">
          <cell r="H3616" t="str">
            <v>Berlanga del Bierzo</v>
          </cell>
        </row>
        <row r="3617">
          <cell r="H3617" t="str">
            <v>Boca de Huérgano</v>
          </cell>
        </row>
        <row r="3618">
          <cell r="H3618" t="str">
            <v>Boñar</v>
          </cell>
        </row>
        <row r="3619">
          <cell r="H3619" t="str">
            <v>Borrenes</v>
          </cell>
        </row>
        <row r="3620">
          <cell r="H3620" t="str">
            <v>Brazuelo</v>
          </cell>
        </row>
        <row r="3621">
          <cell r="H3621" t="str">
            <v>Burgo Ranero, El</v>
          </cell>
        </row>
        <row r="3622">
          <cell r="H3622" t="str">
            <v>Burón</v>
          </cell>
        </row>
        <row r="3623">
          <cell r="H3623" t="str">
            <v>Bustillo del Páramo</v>
          </cell>
        </row>
        <row r="3624">
          <cell r="H3624" t="str">
            <v>Cabañas Raras</v>
          </cell>
        </row>
        <row r="3625">
          <cell r="H3625" t="str">
            <v>Cabreros del Río</v>
          </cell>
        </row>
        <row r="3626">
          <cell r="H3626" t="str">
            <v>Cabrillanes</v>
          </cell>
        </row>
        <row r="3627">
          <cell r="H3627" t="str">
            <v>Cacabelos</v>
          </cell>
        </row>
        <row r="3628">
          <cell r="H3628" t="str">
            <v>Calzada del Coto</v>
          </cell>
        </row>
        <row r="3629">
          <cell r="H3629" t="str">
            <v>Campazas</v>
          </cell>
        </row>
        <row r="3630">
          <cell r="H3630" t="str">
            <v>Campo de Villavidel</v>
          </cell>
        </row>
        <row r="3631">
          <cell r="H3631" t="str">
            <v>Camponaraya</v>
          </cell>
        </row>
        <row r="3632">
          <cell r="H3632" t="str">
            <v>Candín</v>
          </cell>
        </row>
        <row r="3633">
          <cell r="H3633" t="str">
            <v>Cármenes</v>
          </cell>
        </row>
        <row r="3634">
          <cell r="H3634" t="str">
            <v>Carracedelo</v>
          </cell>
        </row>
        <row r="3635">
          <cell r="H3635" t="str">
            <v>Carrizo</v>
          </cell>
        </row>
        <row r="3636">
          <cell r="H3636" t="str">
            <v>Carrocera</v>
          </cell>
        </row>
        <row r="3637">
          <cell r="H3637" t="str">
            <v>Carucedo</v>
          </cell>
        </row>
        <row r="3638">
          <cell r="H3638" t="str">
            <v>Castilfalé</v>
          </cell>
        </row>
        <row r="3639">
          <cell r="H3639" t="str">
            <v>Castrillo de Cabrera</v>
          </cell>
        </row>
        <row r="3640">
          <cell r="H3640" t="str">
            <v>Castrillo de la Valduerna</v>
          </cell>
        </row>
        <row r="3641">
          <cell r="H3641" t="str">
            <v>Castrocalbón</v>
          </cell>
        </row>
        <row r="3642">
          <cell r="H3642" t="str">
            <v>Castrocontrigo</v>
          </cell>
        </row>
        <row r="3643">
          <cell r="H3643" t="str">
            <v>Castropodame</v>
          </cell>
        </row>
        <row r="3644">
          <cell r="H3644" t="str">
            <v>Castrotierra de Valmadrigal</v>
          </cell>
        </row>
        <row r="3645">
          <cell r="H3645" t="str">
            <v>Cea</v>
          </cell>
        </row>
        <row r="3646">
          <cell r="H3646" t="str">
            <v>Cebanico</v>
          </cell>
        </row>
        <row r="3647">
          <cell r="H3647" t="str">
            <v>Cebrones del Río</v>
          </cell>
        </row>
        <row r="3648">
          <cell r="H3648" t="str">
            <v>Chozas de Abajo</v>
          </cell>
        </row>
        <row r="3649">
          <cell r="H3649" t="str">
            <v>Cimanes de la Vega</v>
          </cell>
        </row>
        <row r="3650">
          <cell r="H3650" t="str">
            <v>Cimanes del Tejar</v>
          </cell>
        </row>
        <row r="3651">
          <cell r="H3651" t="str">
            <v>Cistierna</v>
          </cell>
        </row>
        <row r="3652">
          <cell r="H3652" t="str">
            <v>Congosto</v>
          </cell>
        </row>
        <row r="3653">
          <cell r="H3653" t="str">
            <v>Corbillos de los Oteros</v>
          </cell>
        </row>
        <row r="3654">
          <cell r="H3654" t="str">
            <v>Corullón</v>
          </cell>
        </row>
        <row r="3655">
          <cell r="H3655" t="str">
            <v>Crémenes</v>
          </cell>
        </row>
        <row r="3656">
          <cell r="H3656" t="str">
            <v>Cuadros</v>
          </cell>
        </row>
        <row r="3657">
          <cell r="H3657" t="str">
            <v>Cubillas de los Oteros</v>
          </cell>
        </row>
        <row r="3658">
          <cell r="H3658" t="str">
            <v>Cubillas de Rueda</v>
          </cell>
        </row>
        <row r="3659">
          <cell r="H3659" t="str">
            <v>Cubillos del Sil</v>
          </cell>
        </row>
        <row r="3660">
          <cell r="H3660" t="str">
            <v>Destriana</v>
          </cell>
        </row>
        <row r="3661">
          <cell r="H3661" t="str">
            <v>Encinedo</v>
          </cell>
        </row>
        <row r="3662">
          <cell r="H3662" t="str">
            <v>Ercina, La</v>
          </cell>
        </row>
        <row r="3663">
          <cell r="H3663" t="str">
            <v>Escobar de Campos</v>
          </cell>
        </row>
        <row r="3664">
          <cell r="H3664" t="str">
            <v>Fabero</v>
          </cell>
        </row>
        <row r="3665">
          <cell r="H3665" t="str">
            <v>Folgoso de la Ribera</v>
          </cell>
        </row>
        <row r="3666">
          <cell r="H3666" t="str">
            <v>Fresno de la Vega</v>
          </cell>
        </row>
        <row r="3667">
          <cell r="H3667" t="str">
            <v>Fuentes de Carbajal</v>
          </cell>
        </row>
        <row r="3668">
          <cell r="H3668" t="str">
            <v>Garrafe de Torío</v>
          </cell>
        </row>
        <row r="3669">
          <cell r="H3669" t="str">
            <v>Gordaliza del Pino</v>
          </cell>
        </row>
        <row r="3670">
          <cell r="H3670" t="str">
            <v>Gordoncillo</v>
          </cell>
        </row>
        <row r="3671">
          <cell r="H3671" t="str">
            <v>Gradefes</v>
          </cell>
        </row>
        <row r="3672">
          <cell r="H3672" t="str">
            <v>Grajal de Campos</v>
          </cell>
        </row>
        <row r="3673">
          <cell r="H3673" t="str">
            <v>Gusendos de los Oteros</v>
          </cell>
        </row>
        <row r="3674">
          <cell r="H3674" t="str">
            <v>Hospital de Órbigo</v>
          </cell>
        </row>
        <row r="3675">
          <cell r="H3675" t="str">
            <v>Igüeña</v>
          </cell>
        </row>
        <row r="3676">
          <cell r="H3676" t="str">
            <v>Izagre</v>
          </cell>
        </row>
        <row r="3677">
          <cell r="H3677" t="str">
            <v>Joarilla de las Matas</v>
          </cell>
        </row>
        <row r="3678">
          <cell r="H3678" t="str">
            <v>Laguna Dalga</v>
          </cell>
        </row>
        <row r="3679">
          <cell r="H3679" t="str">
            <v>Laguna de Negrillos</v>
          </cell>
        </row>
        <row r="3680">
          <cell r="H3680" t="str">
            <v>León</v>
          </cell>
        </row>
        <row r="3681">
          <cell r="H3681" t="str">
            <v>Llamas de la Ribera</v>
          </cell>
        </row>
        <row r="3682">
          <cell r="H3682" t="str">
            <v>Lucillo</v>
          </cell>
        </row>
        <row r="3683">
          <cell r="H3683" t="str">
            <v>Luyego</v>
          </cell>
        </row>
        <row r="3684">
          <cell r="H3684" t="str">
            <v>Magaz de Cepeda</v>
          </cell>
        </row>
        <row r="3685">
          <cell r="H3685" t="str">
            <v>Mansilla de las Mulas</v>
          </cell>
        </row>
        <row r="3686">
          <cell r="H3686" t="str">
            <v>Mansilla Mayor</v>
          </cell>
        </row>
        <row r="3687">
          <cell r="H3687" t="str">
            <v>Maraña</v>
          </cell>
        </row>
        <row r="3688">
          <cell r="H3688" t="str">
            <v>Matadeón de los Oteros</v>
          </cell>
        </row>
        <row r="3689">
          <cell r="H3689" t="str">
            <v>Matallana de Torío</v>
          </cell>
        </row>
        <row r="3690">
          <cell r="H3690" t="str">
            <v>Matanza</v>
          </cell>
        </row>
        <row r="3691">
          <cell r="H3691" t="str">
            <v>Molinaseca</v>
          </cell>
        </row>
        <row r="3692">
          <cell r="H3692" t="str">
            <v>Murias de Paredes</v>
          </cell>
        </row>
        <row r="3693">
          <cell r="H3693" t="str">
            <v>Noceda del Bierzo</v>
          </cell>
        </row>
        <row r="3694">
          <cell r="H3694" t="str">
            <v>Oencia</v>
          </cell>
        </row>
        <row r="3695">
          <cell r="H3695" t="str">
            <v>Omañas, Las</v>
          </cell>
        </row>
        <row r="3696">
          <cell r="H3696" t="str">
            <v>Onzonilla</v>
          </cell>
        </row>
        <row r="3697">
          <cell r="H3697" t="str">
            <v>Oseja de Sajambre</v>
          </cell>
        </row>
        <row r="3698">
          <cell r="H3698" t="str">
            <v>Pajares de los Oteros</v>
          </cell>
        </row>
        <row r="3699">
          <cell r="H3699" t="str">
            <v>Palacios de la Valduerna</v>
          </cell>
        </row>
        <row r="3700">
          <cell r="H3700" t="str">
            <v>Palacios del Sil</v>
          </cell>
        </row>
        <row r="3701">
          <cell r="H3701" t="str">
            <v>Páramo del Sil</v>
          </cell>
        </row>
        <row r="3702">
          <cell r="H3702" t="str">
            <v>Peranzanes</v>
          </cell>
        </row>
        <row r="3703">
          <cell r="H3703" t="str">
            <v>Pobladura de Pelayo García</v>
          </cell>
        </row>
        <row r="3704">
          <cell r="H3704" t="str">
            <v>Pola de Gordón, La</v>
          </cell>
        </row>
        <row r="3705">
          <cell r="H3705" t="str">
            <v>Ponferrada</v>
          </cell>
        </row>
        <row r="3706">
          <cell r="H3706" t="str">
            <v>Posada de Valdeón</v>
          </cell>
        </row>
        <row r="3707">
          <cell r="H3707" t="str">
            <v>Pozuelo del Páramo</v>
          </cell>
        </row>
        <row r="3708">
          <cell r="H3708" t="str">
            <v>Prado de la Guzpeña</v>
          </cell>
        </row>
        <row r="3709">
          <cell r="H3709" t="str">
            <v>Priaranza del Bierzo</v>
          </cell>
        </row>
        <row r="3710">
          <cell r="H3710" t="str">
            <v>Prioro</v>
          </cell>
        </row>
        <row r="3711">
          <cell r="H3711" t="str">
            <v>Puebla de Lillo</v>
          </cell>
        </row>
        <row r="3712">
          <cell r="H3712" t="str">
            <v>Puente de Domingo Flórez</v>
          </cell>
        </row>
        <row r="3713">
          <cell r="H3713" t="str">
            <v>Quintana del Castillo</v>
          </cell>
        </row>
        <row r="3714">
          <cell r="H3714" t="str">
            <v>Quintana del Marco</v>
          </cell>
        </row>
        <row r="3715">
          <cell r="H3715" t="str">
            <v>Quintana y Congosto</v>
          </cell>
        </row>
        <row r="3716">
          <cell r="H3716" t="str">
            <v>Regueras de Arriba</v>
          </cell>
        </row>
        <row r="3717">
          <cell r="H3717" t="str">
            <v>Reyero</v>
          </cell>
        </row>
        <row r="3718">
          <cell r="H3718" t="str">
            <v>Riaño</v>
          </cell>
        </row>
        <row r="3719">
          <cell r="H3719" t="str">
            <v>Riego de la Vega</v>
          </cell>
        </row>
        <row r="3720">
          <cell r="H3720" t="str">
            <v>Riello</v>
          </cell>
        </row>
        <row r="3721">
          <cell r="H3721" t="str">
            <v>Rioseco de Tapia</v>
          </cell>
        </row>
        <row r="3722">
          <cell r="H3722" t="str">
            <v>Robla, La</v>
          </cell>
        </row>
        <row r="3723">
          <cell r="H3723" t="str">
            <v>Roperuelos del Páramo</v>
          </cell>
        </row>
        <row r="3724">
          <cell r="H3724" t="str">
            <v>Sabero</v>
          </cell>
        </row>
        <row r="3725">
          <cell r="H3725" t="str">
            <v>Sahagún</v>
          </cell>
        </row>
        <row r="3726">
          <cell r="H3726" t="str">
            <v>San Adrián del Valle</v>
          </cell>
        </row>
        <row r="3727">
          <cell r="H3727" t="str">
            <v>San Andrés del Rabanedo</v>
          </cell>
        </row>
        <row r="3728">
          <cell r="H3728" t="str">
            <v>San Cristóbal de la Polantera</v>
          </cell>
        </row>
        <row r="3729">
          <cell r="H3729" t="str">
            <v>San Emiliano</v>
          </cell>
        </row>
        <row r="3730">
          <cell r="H3730" t="str">
            <v>San Esteban de Nogales</v>
          </cell>
        </row>
        <row r="3731">
          <cell r="H3731" t="str">
            <v>San Justo de la Vega</v>
          </cell>
        </row>
        <row r="3732">
          <cell r="H3732" t="str">
            <v>San Millán de los Caballeros</v>
          </cell>
        </row>
        <row r="3733">
          <cell r="H3733" t="str">
            <v>San Pedro Bercianos</v>
          </cell>
        </row>
        <row r="3734">
          <cell r="H3734" t="str">
            <v>Sancedo</v>
          </cell>
        </row>
        <row r="3735">
          <cell r="H3735" t="str">
            <v>Santa Colomba de Curueño</v>
          </cell>
        </row>
        <row r="3736">
          <cell r="H3736" t="str">
            <v>Santa Colomba de Somoza</v>
          </cell>
        </row>
        <row r="3737">
          <cell r="H3737" t="str">
            <v>Santa Cristina de Valmadrigal</v>
          </cell>
        </row>
        <row r="3738">
          <cell r="H3738" t="str">
            <v>Santa Elena de Jamuz</v>
          </cell>
        </row>
        <row r="3739">
          <cell r="H3739" t="str">
            <v>Santa María de la Isla</v>
          </cell>
        </row>
        <row r="3740">
          <cell r="H3740" t="str">
            <v>Santa María de Ordás</v>
          </cell>
        </row>
        <row r="3741">
          <cell r="H3741" t="str">
            <v>Santa María del Monte de Cea</v>
          </cell>
        </row>
        <row r="3742">
          <cell r="H3742" t="str">
            <v>Santa María del Páramo</v>
          </cell>
        </row>
        <row r="3743">
          <cell r="H3743" t="str">
            <v>Santa Marina del Rey</v>
          </cell>
        </row>
        <row r="3744">
          <cell r="H3744" t="str">
            <v>Santas Martas</v>
          </cell>
        </row>
        <row r="3745">
          <cell r="H3745" t="str">
            <v>Santiago Millas</v>
          </cell>
        </row>
        <row r="3746">
          <cell r="H3746" t="str">
            <v>Santovenia de la Valdoncina</v>
          </cell>
        </row>
        <row r="3747">
          <cell r="H3747" t="str">
            <v>Sariegos</v>
          </cell>
        </row>
        <row r="3748">
          <cell r="H3748" t="str">
            <v>Sena de Luna</v>
          </cell>
        </row>
        <row r="3749">
          <cell r="H3749" t="str">
            <v>Sobrado</v>
          </cell>
        </row>
        <row r="3750">
          <cell r="H3750" t="str">
            <v>Soto de la Vega</v>
          </cell>
        </row>
        <row r="3751">
          <cell r="H3751" t="str">
            <v>Soto y Amío</v>
          </cell>
        </row>
        <row r="3752">
          <cell r="H3752" t="str">
            <v>Toral de los Guzmanes</v>
          </cell>
        </row>
        <row r="3753">
          <cell r="H3753" t="str">
            <v>Toral de los Vados</v>
          </cell>
        </row>
        <row r="3754">
          <cell r="H3754" t="str">
            <v>Toreno</v>
          </cell>
        </row>
        <row r="3755">
          <cell r="H3755" t="str">
            <v>Torre del Bierzo</v>
          </cell>
        </row>
        <row r="3756">
          <cell r="H3756" t="str">
            <v>Trabadelo</v>
          </cell>
        </row>
        <row r="3757">
          <cell r="H3757" t="str">
            <v>Truchas</v>
          </cell>
        </row>
        <row r="3758">
          <cell r="H3758" t="str">
            <v>Turcia</v>
          </cell>
        </row>
        <row r="3759">
          <cell r="H3759" t="str">
            <v>Urdiales del Páramo</v>
          </cell>
        </row>
        <row r="3760">
          <cell r="H3760" t="str">
            <v>Val de San Lorenzo</v>
          </cell>
        </row>
        <row r="3761">
          <cell r="H3761" t="str">
            <v>Valdefresno</v>
          </cell>
        </row>
        <row r="3762">
          <cell r="H3762" t="str">
            <v>Valdefuentes del Páramo</v>
          </cell>
        </row>
        <row r="3763">
          <cell r="H3763" t="str">
            <v>Valdelugueros</v>
          </cell>
        </row>
        <row r="3764">
          <cell r="H3764" t="str">
            <v>Valdemora</v>
          </cell>
        </row>
        <row r="3765">
          <cell r="H3765" t="str">
            <v>Valdepiélago</v>
          </cell>
        </row>
        <row r="3766">
          <cell r="H3766" t="str">
            <v>Valdepolo</v>
          </cell>
        </row>
        <row r="3767">
          <cell r="H3767" t="str">
            <v>Valderas</v>
          </cell>
        </row>
        <row r="3768">
          <cell r="H3768" t="str">
            <v>Valderrey</v>
          </cell>
        </row>
        <row r="3769">
          <cell r="H3769" t="str">
            <v>Valderrueda</v>
          </cell>
        </row>
        <row r="3770">
          <cell r="H3770" t="str">
            <v>Valdesamario</v>
          </cell>
        </row>
        <row r="3771">
          <cell r="H3771" t="str">
            <v>Valdevimbre</v>
          </cell>
        </row>
        <row r="3772">
          <cell r="H3772" t="str">
            <v>Valencia de Don Juan</v>
          </cell>
        </row>
        <row r="3773">
          <cell r="H3773" t="str">
            <v>Vallecillo</v>
          </cell>
        </row>
        <row r="3774">
          <cell r="H3774" t="str">
            <v>Valverde de la Virgen</v>
          </cell>
        </row>
        <row r="3775">
          <cell r="H3775" t="str">
            <v>Valverde-Enrique</v>
          </cell>
        </row>
        <row r="3776">
          <cell r="H3776" t="str">
            <v>Vecilla, La</v>
          </cell>
        </row>
        <row r="3777">
          <cell r="H3777" t="str">
            <v>Vega de Espinareda</v>
          </cell>
        </row>
        <row r="3778">
          <cell r="H3778" t="str">
            <v>Vega de Infanzones</v>
          </cell>
        </row>
        <row r="3779">
          <cell r="H3779" t="str">
            <v>Vega de Valcarce</v>
          </cell>
        </row>
        <row r="3780">
          <cell r="H3780" t="str">
            <v>Vegacervera</v>
          </cell>
        </row>
        <row r="3781">
          <cell r="H3781" t="str">
            <v>Vegaquemada</v>
          </cell>
        </row>
        <row r="3782">
          <cell r="H3782" t="str">
            <v>Vegas del Condado</v>
          </cell>
        </row>
        <row r="3783">
          <cell r="H3783" t="str">
            <v>Villablino</v>
          </cell>
        </row>
        <row r="3784">
          <cell r="H3784" t="str">
            <v>Villabraz</v>
          </cell>
        </row>
        <row r="3785">
          <cell r="H3785" t="str">
            <v>Villadangos del Páramo</v>
          </cell>
        </row>
        <row r="3786">
          <cell r="H3786" t="str">
            <v>Villademor de la Vega</v>
          </cell>
        </row>
        <row r="3787">
          <cell r="H3787" t="str">
            <v>Villafranca del Bierzo</v>
          </cell>
        </row>
        <row r="3788">
          <cell r="H3788" t="str">
            <v>Villagatón</v>
          </cell>
        </row>
        <row r="3789">
          <cell r="H3789" t="str">
            <v>Villamandos</v>
          </cell>
        </row>
        <row r="3790">
          <cell r="H3790" t="str">
            <v>Villamanín</v>
          </cell>
        </row>
        <row r="3791">
          <cell r="H3791" t="str">
            <v>Villamañán</v>
          </cell>
        </row>
        <row r="3792">
          <cell r="H3792" t="str">
            <v>Villamartín de Don Sancho</v>
          </cell>
        </row>
        <row r="3793">
          <cell r="H3793" t="str">
            <v>Villamejil</v>
          </cell>
        </row>
        <row r="3794">
          <cell r="H3794" t="str">
            <v>Villamol</v>
          </cell>
        </row>
        <row r="3795">
          <cell r="H3795" t="str">
            <v>Villamontán de la Valduerna</v>
          </cell>
        </row>
        <row r="3796">
          <cell r="H3796" t="str">
            <v>Villamoratiel de las Matas</v>
          </cell>
        </row>
        <row r="3797">
          <cell r="H3797" t="str">
            <v>Villanueva de las Manzanas</v>
          </cell>
        </row>
        <row r="3798">
          <cell r="H3798" t="str">
            <v>Villaobispo de Otero</v>
          </cell>
        </row>
        <row r="3799">
          <cell r="H3799" t="str">
            <v>Villaornate y Castro</v>
          </cell>
        </row>
        <row r="3800">
          <cell r="H3800" t="str">
            <v>Villaquejida</v>
          </cell>
        </row>
        <row r="3801">
          <cell r="H3801" t="str">
            <v>Villaquilambre</v>
          </cell>
        </row>
        <row r="3802">
          <cell r="H3802" t="str">
            <v>Villarejo de Órbigo</v>
          </cell>
        </row>
        <row r="3803">
          <cell r="H3803" t="str">
            <v>Villares de Órbigo</v>
          </cell>
        </row>
        <row r="3804">
          <cell r="H3804" t="str">
            <v>Villasabariego</v>
          </cell>
        </row>
        <row r="3805">
          <cell r="H3805" t="str">
            <v>Villaselán</v>
          </cell>
        </row>
        <row r="3806">
          <cell r="H3806" t="str">
            <v>Villaturiel</v>
          </cell>
        </row>
        <row r="3807">
          <cell r="H3807" t="str">
            <v>Villazala</v>
          </cell>
        </row>
        <row r="3808">
          <cell r="H3808" t="str">
            <v>Villazanzo de Valderaduey</v>
          </cell>
        </row>
        <row r="3809">
          <cell r="H3809" t="str">
            <v>Zotes del Páramo</v>
          </cell>
        </row>
        <row r="3810">
          <cell r="H3810" t="str">
            <v>Abella de la Conca</v>
          </cell>
        </row>
        <row r="3811">
          <cell r="H3811" t="str">
            <v>Àger</v>
          </cell>
        </row>
        <row r="3812">
          <cell r="H3812" t="str">
            <v>Agramunt</v>
          </cell>
        </row>
        <row r="3813">
          <cell r="H3813" t="str">
            <v>Aitona</v>
          </cell>
        </row>
        <row r="3814">
          <cell r="H3814" t="str">
            <v>Alamús, Els</v>
          </cell>
        </row>
        <row r="3815">
          <cell r="H3815" t="str">
            <v>Alàs i Cerc</v>
          </cell>
        </row>
        <row r="3816">
          <cell r="H3816" t="str">
            <v>Albagés, L'</v>
          </cell>
        </row>
        <row r="3817">
          <cell r="H3817" t="str">
            <v>Albatàrrec</v>
          </cell>
        </row>
        <row r="3818">
          <cell r="H3818" t="str">
            <v>Albesa</v>
          </cell>
        </row>
        <row r="3819">
          <cell r="H3819" t="str">
            <v>Albi, L'</v>
          </cell>
        </row>
        <row r="3820">
          <cell r="H3820" t="str">
            <v>Alcanó</v>
          </cell>
        </row>
        <row r="3821">
          <cell r="H3821" t="str">
            <v>Alcarràs</v>
          </cell>
        </row>
        <row r="3822">
          <cell r="H3822" t="str">
            <v>Alcoletge</v>
          </cell>
        </row>
        <row r="3823">
          <cell r="H3823" t="str">
            <v>Alfarràs</v>
          </cell>
        </row>
        <row r="3824">
          <cell r="H3824" t="str">
            <v>Alfés</v>
          </cell>
        </row>
        <row r="3825">
          <cell r="H3825" t="str">
            <v>Algerri</v>
          </cell>
        </row>
        <row r="3826">
          <cell r="H3826" t="str">
            <v>Alguaire</v>
          </cell>
        </row>
        <row r="3827">
          <cell r="H3827" t="str">
            <v>Alins</v>
          </cell>
        </row>
        <row r="3828">
          <cell r="H3828" t="str">
            <v>Almacelles</v>
          </cell>
        </row>
        <row r="3829">
          <cell r="H3829" t="str">
            <v>Almatret</v>
          </cell>
        </row>
        <row r="3830">
          <cell r="H3830" t="str">
            <v>Almenar</v>
          </cell>
        </row>
        <row r="3831">
          <cell r="H3831" t="str">
            <v>Alòs de Balaguer</v>
          </cell>
        </row>
        <row r="3832">
          <cell r="H3832" t="str">
            <v>Alpicat</v>
          </cell>
        </row>
        <row r="3833">
          <cell r="H3833" t="str">
            <v>Alt Àneu</v>
          </cell>
        </row>
        <row r="3834">
          <cell r="H3834" t="str">
            <v>Anglesola</v>
          </cell>
        </row>
        <row r="3835">
          <cell r="H3835" t="str">
            <v>Arbeca</v>
          </cell>
        </row>
        <row r="3836">
          <cell r="H3836" t="str">
            <v>Arres</v>
          </cell>
        </row>
        <row r="3837">
          <cell r="H3837" t="str">
            <v>Arsèguel</v>
          </cell>
        </row>
        <row r="3838">
          <cell r="H3838" t="str">
            <v>Artesa de Lleida</v>
          </cell>
        </row>
        <row r="3839">
          <cell r="H3839" t="str">
            <v>Artesa de Segre</v>
          </cell>
        </row>
        <row r="3840">
          <cell r="H3840" t="str">
            <v>Aspa</v>
          </cell>
        </row>
        <row r="3841">
          <cell r="H3841" t="str">
            <v>Avellanes i Santa Linya, Les</v>
          </cell>
        </row>
        <row r="3842">
          <cell r="H3842" t="str">
            <v>Baix Pallars</v>
          </cell>
        </row>
        <row r="3843">
          <cell r="H3843" t="str">
            <v>Balaguer</v>
          </cell>
        </row>
        <row r="3844">
          <cell r="H3844" t="str">
            <v>Barbens</v>
          </cell>
        </row>
        <row r="3845">
          <cell r="H3845" t="str">
            <v>Baronia de Rialb, La</v>
          </cell>
        </row>
        <row r="3846">
          <cell r="H3846" t="str">
            <v>Bassella</v>
          </cell>
        </row>
        <row r="3847">
          <cell r="H3847" t="str">
            <v>Bausen</v>
          </cell>
        </row>
        <row r="3848">
          <cell r="H3848" t="str">
            <v>Belianes</v>
          </cell>
        </row>
        <row r="3849">
          <cell r="H3849" t="str">
            <v>Bellaguarda</v>
          </cell>
        </row>
        <row r="3850">
          <cell r="H3850" t="str">
            <v>Bellcaire d'Urgell</v>
          </cell>
        </row>
        <row r="3851">
          <cell r="H3851" t="str">
            <v>Bell-lloc d'Urgell</v>
          </cell>
        </row>
        <row r="3852">
          <cell r="H3852" t="str">
            <v>Bellmunt d'Urgell</v>
          </cell>
        </row>
        <row r="3853">
          <cell r="H3853" t="str">
            <v>Bellpuig</v>
          </cell>
        </row>
        <row r="3854">
          <cell r="H3854" t="str">
            <v>Bellver de Cerdanya</v>
          </cell>
        </row>
        <row r="3855">
          <cell r="H3855" t="str">
            <v>Bellvís</v>
          </cell>
        </row>
        <row r="3856">
          <cell r="H3856" t="str">
            <v>Benavent de Segrià</v>
          </cell>
        </row>
        <row r="3857">
          <cell r="H3857" t="str">
            <v>Biosca</v>
          </cell>
        </row>
        <row r="3858">
          <cell r="H3858" t="str">
            <v>Bòrdes, Es</v>
          </cell>
        </row>
        <row r="3859">
          <cell r="H3859" t="str">
            <v>Borges Blanques, Les</v>
          </cell>
        </row>
        <row r="3860">
          <cell r="H3860" t="str">
            <v>Bossòst</v>
          </cell>
        </row>
        <row r="3861">
          <cell r="H3861" t="str">
            <v>Bovera</v>
          </cell>
        </row>
        <row r="3862">
          <cell r="H3862" t="str">
            <v>Cabanabona</v>
          </cell>
        </row>
        <row r="3863">
          <cell r="H3863" t="str">
            <v>Cabó</v>
          </cell>
        </row>
        <row r="3864">
          <cell r="H3864" t="str">
            <v>Camarasa</v>
          </cell>
        </row>
        <row r="3865">
          <cell r="H3865" t="str">
            <v>Canejan</v>
          </cell>
        </row>
        <row r="3866">
          <cell r="H3866" t="str">
            <v>Castell de Mur</v>
          </cell>
        </row>
        <row r="3867">
          <cell r="H3867" t="str">
            <v>Castellar de la Ribera</v>
          </cell>
        </row>
        <row r="3868">
          <cell r="H3868" t="str">
            <v>Castelldans</v>
          </cell>
        </row>
        <row r="3869">
          <cell r="H3869" t="str">
            <v>Castellnou de Seana</v>
          </cell>
        </row>
        <row r="3870">
          <cell r="H3870" t="str">
            <v>Castelló de Farfanya</v>
          </cell>
        </row>
        <row r="3871">
          <cell r="H3871" t="str">
            <v>Castellserà</v>
          </cell>
        </row>
        <row r="3872">
          <cell r="H3872" t="str">
            <v>Cava</v>
          </cell>
        </row>
        <row r="3873">
          <cell r="H3873" t="str">
            <v>Cervera</v>
          </cell>
        </row>
        <row r="3874">
          <cell r="H3874" t="str">
            <v>Cervià de les Garrigues</v>
          </cell>
        </row>
        <row r="3875">
          <cell r="H3875" t="str">
            <v>Ciutadilla</v>
          </cell>
        </row>
        <row r="3876">
          <cell r="H3876" t="str">
            <v>Clariana de Cardener</v>
          </cell>
        </row>
        <row r="3877">
          <cell r="H3877" t="str">
            <v>Cogul, El</v>
          </cell>
        </row>
        <row r="3878">
          <cell r="H3878" t="str">
            <v>Coll de Nargó</v>
          </cell>
        </row>
        <row r="3879">
          <cell r="H3879" t="str">
            <v>Coma i la Pedra, La</v>
          </cell>
        </row>
        <row r="3880">
          <cell r="H3880" t="str">
            <v>Conca de Dalt</v>
          </cell>
        </row>
        <row r="3881">
          <cell r="H3881" t="str">
            <v>Corbins</v>
          </cell>
        </row>
        <row r="3882">
          <cell r="H3882" t="str">
            <v>Cubells</v>
          </cell>
        </row>
        <row r="3883">
          <cell r="H3883" t="str">
            <v>Espluga Calba, L'</v>
          </cell>
        </row>
        <row r="3884">
          <cell r="H3884" t="str">
            <v>Espot</v>
          </cell>
        </row>
        <row r="3885">
          <cell r="H3885" t="str">
            <v>Estamariu</v>
          </cell>
        </row>
        <row r="3886">
          <cell r="H3886" t="str">
            <v>Estaràs</v>
          </cell>
        </row>
        <row r="3887">
          <cell r="H3887" t="str">
            <v>Esterri d'Àneu</v>
          </cell>
        </row>
        <row r="3888">
          <cell r="H3888" t="str">
            <v>Esterri de Cardós</v>
          </cell>
        </row>
        <row r="3889">
          <cell r="H3889" t="str">
            <v>Farrera</v>
          </cell>
        </row>
        <row r="3890">
          <cell r="H3890" t="str">
            <v>Fígols i Alinyà</v>
          </cell>
        </row>
        <row r="3891">
          <cell r="H3891" t="str">
            <v>Floresta, La</v>
          </cell>
        </row>
        <row r="3892">
          <cell r="H3892" t="str">
            <v>Fondarella</v>
          </cell>
        </row>
        <row r="3893">
          <cell r="H3893" t="str">
            <v>Foradada</v>
          </cell>
        </row>
        <row r="3894">
          <cell r="H3894" t="str">
            <v>Fuliola, La</v>
          </cell>
        </row>
        <row r="3895">
          <cell r="H3895" t="str">
            <v>Fulleda</v>
          </cell>
        </row>
        <row r="3896">
          <cell r="H3896" t="str">
            <v>Gavet de la Conca</v>
          </cell>
        </row>
        <row r="3897">
          <cell r="H3897" t="str">
            <v>Gimenells i el Pla de la Font</v>
          </cell>
        </row>
        <row r="3898">
          <cell r="H3898" t="str">
            <v>Golmés</v>
          </cell>
        </row>
        <row r="3899">
          <cell r="H3899" t="str">
            <v>Gósol</v>
          </cell>
        </row>
        <row r="3900">
          <cell r="H3900" t="str">
            <v>Granadella, La</v>
          </cell>
        </row>
        <row r="3901">
          <cell r="H3901" t="str">
            <v>Granja d'Escarp, La</v>
          </cell>
        </row>
        <row r="3902">
          <cell r="H3902" t="str">
            <v>Granyanella</v>
          </cell>
        </row>
        <row r="3903">
          <cell r="H3903" t="str">
            <v>Granyena de les Garrigues</v>
          </cell>
        </row>
        <row r="3904">
          <cell r="H3904" t="str">
            <v>Granyena de Segarra</v>
          </cell>
        </row>
        <row r="3905">
          <cell r="H3905" t="str">
            <v>Guimerà</v>
          </cell>
        </row>
        <row r="3906">
          <cell r="H3906" t="str">
            <v>Guingueta d'Àneu, La</v>
          </cell>
        </row>
        <row r="3907">
          <cell r="H3907" t="str">
            <v>Guissona</v>
          </cell>
        </row>
        <row r="3908">
          <cell r="H3908" t="str">
            <v>Guixers</v>
          </cell>
        </row>
        <row r="3909">
          <cell r="H3909" t="str">
            <v>Isona i Conca Dellà</v>
          </cell>
        </row>
        <row r="3910">
          <cell r="H3910" t="str">
            <v>Ivars de Noguera</v>
          </cell>
        </row>
        <row r="3911">
          <cell r="H3911" t="str">
            <v>Ivars d'Urgell</v>
          </cell>
        </row>
        <row r="3912">
          <cell r="H3912" t="str">
            <v>Ivorra</v>
          </cell>
        </row>
        <row r="3913">
          <cell r="H3913" t="str">
            <v>Josa i Tuixén</v>
          </cell>
        </row>
        <row r="3914">
          <cell r="H3914" t="str">
            <v>Juncosa</v>
          </cell>
        </row>
        <row r="3915">
          <cell r="H3915" t="str">
            <v>Juneda</v>
          </cell>
        </row>
        <row r="3916">
          <cell r="H3916" t="str">
            <v>Les</v>
          </cell>
        </row>
        <row r="3917">
          <cell r="H3917" t="str">
            <v>Linyola</v>
          </cell>
        </row>
        <row r="3918">
          <cell r="H3918" t="str">
            <v>Lladorre</v>
          </cell>
        </row>
        <row r="3919">
          <cell r="H3919" t="str">
            <v>Lladurs</v>
          </cell>
        </row>
        <row r="3920">
          <cell r="H3920" t="str">
            <v>Llardecans</v>
          </cell>
        </row>
        <row r="3921">
          <cell r="H3921" t="str">
            <v>Llavorsí</v>
          </cell>
        </row>
        <row r="3922">
          <cell r="H3922" t="str">
            <v>Lleida</v>
          </cell>
        </row>
        <row r="3923">
          <cell r="H3923" t="str">
            <v>Lles de Cerdanya</v>
          </cell>
        </row>
        <row r="3924">
          <cell r="H3924" t="str">
            <v>Llimiana</v>
          </cell>
        </row>
        <row r="3925">
          <cell r="H3925" t="str">
            <v>Llobera</v>
          </cell>
        </row>
        <row r="3926">
          <cell r="H3926" t="str">
            <v>Maials</v>
          </cell>
        </row>
        <row r="3927">
          <cell r="H3927" t="str">
            <v>Maldà</v>
          </cell>
        </row>
        <row r="3928">
          <cell r="H3928" t="str">
            <v>Massalcoreig</v>
          </cell>
        </row>
        <row r="3929">
          <cell r="H3929" t="str">
            <v>Massoteres</v>
          </cell>
        </row>
        <row r="3930">
          <cell r="H3930" t="str">
            <v>Menàrguens</v>
          </cell>
        </row>
        <row r="3931">
          <cell r="H3931" t="str">
            <v>Miralcamp</v>
          </cell>
        </row>
        <row r="3932">
          <cell r="H3932" t="str">
            <v>Mollerussa</v>
          </cell>
        </row>
        <row r="3933">
          <cell r="H3933" t="str">
            <v>Molsosa, La</v>
          </cell>
        </row>
        <row r="3934">
          <cell r="H3934" t="str">
            <v>Montellà i Martinet</v>
          </cell>
        </row>
        <row r="3935">
          <cell r="H3935" t="str">
            <v>Montferrer i Castellbò</v>
          </cell>
        </row>
        <row r="3936">
          <cell r="H3936" t="str">
            <v>Montgai</v>
          </cell>
        </row>
        <row r="3937">
          <cell r="H3937" t="str">
            <v>Montoliu de Lleida</v>
          </cell>
        </row>
        <row r="3938">
          <cell r="H3938" t="str">
            <v>Montoliu de Segarra</v>
          </cell>
        </row>
        <row r="3939">
          <cell r="H3939" t="str">
            <v>Montornès de Segarra</v>
          </cell>
        </row>
        <row r="3940">
          <cell r="H3940" t="str">
            <v>Nalec</v>
          </cell>
        </row>
        <row r="3941">
          <cell r="H3941" t="str">
            <v>Naut Aran</v>
          </cell>
        </row>
        <row r="3942">
          <cell r="H3942" t="str">
            <v>Navès</v>
          </cell>
        </row>
        <row r="3943">
          <cell r="H3943" t="str">
            <v>Odèn</v>
          </cell>
        </row>
        <row r="3944">
          <cell r="H3944" t="str">
            <v>Oliana</v>
          </cell>
        </row>
        <row r="3945">
          <cell r="H3945" t="str">
            <v>Oliola</v>
          </cell>
        </row>
        <row r="3946">
          <cell r="H3946" t="str">
            <v>Olius</v>
          </cell>
        </row>
        <row r="3947">
          <cell r="H3947" t="str">
            <v>Oluges, Les</v>
          </cell>
        </row>
        <row r="3948">
          <cell r="H3948" t="str">
            <v>Omellons, Els</v>
          </cell>
        </row>
        <row r="3949">
          <cell r="H3949" t="str">
            <v>Omells de na Gaia, Els</v>
          </cell>
        </row>
        <row r="3950">
          <cell r="H3950" t="str">
            <v>Organyà</v>
          </cell>
        </row>
        <row r="3951">
          <cell r="H3951" t="str">
            <v>Os de Balaguer</v>
          </cell>
        </row>
        <row r="3952">
          <cell r="H3952" t="str">
            <v>Ossó de Sió</v>
          </cell>
        </row>
        <row r="3953">
          <cell r="H3953" t="str">
            <v>Palau d'Anglesola, El</v>
          </cell>
        </row>
        <row r="3954">
          <cell r="H3954" t="str">
            <v>Penelles</v>
          </cell>
        </row>
        <row r="3955">
          <cell r="H3955" t="str">
            <v>Peramola</v>
          </cell>
        </row>
        <row r="3956">
          <cell r="H3956" t="str">
            <v>Pinell de Solsonès</v>
          </cell>
        </row>
        <row r="3957">
          <cell r="H3957" t="str">
            <v>Pinós</v>
          </cell>
        </row>
        <row r="3958">
          <cell r="H3958" t="str">
            <v>Plans de Sió, Els</v>
          </cell>
        </row>
        <row r="3959">
          <cell r="H3959" t="str">
            <v>Poal, El</v>
          </cell>
        </row>
        <row r="3960">
          <cell r="H3960" t="str">
            <v>Pobla de Cérvoles, La</v>
          </cell>
        </row>
        <row r="3961">
          <cell r="H3961" t="str">
            <v>Pobla de Segur, La</v>
          </cell>
        </row>
        <row r="3962">
          <cell r="H3962" t="str">
            <v>Pont de Bar, El</v>
          </cell>
        </row>
        <row r="3963">
          <cell r="H3963" t="str">
            <v>Pont de Suert, El</v>
          </cell>
        </row>
        <row r="3964">
          <cell r="H3964" t="str">
            <v>Ponts</v>
          </cell>
        </row>
        <row r="3965">
          <cell r="H3965" t="str">
            <v>Portella, La</v>
          </cell>
        </row>
        <row r="3966">
          <cell r="H3966" t="str">
            <v>Prats i Sansor</v>
          </cell>
        </row>
        <row r="3967">
          <cell r="H3967" t="str">
            <v>Preixana</v>
          </cell>
        </row>
        <row r="3968">
          <cell r="H3968" t="str">
            <v>Preixens</v>
          </cell>
        </row>
        <row r="3969">
          <cell r="H3969" t="str">
            <v>Prullans</v>
          </cell>
        </row>
        <row r="3970">
          <cell r="H3970" t="str">
            <v>Puiggròs</v>
          </cell>
        </row>
        <row r="3971">
          <cell r="H3971" t="str">
            <v>Puigverd d'Agramunt</v>
          </cell>
        </row>
        <row r="3972">
          <cell r="H3972" t="str">
            <v>Puigverd de Lleida</v>
          </cell>
        </row>
        <row r="3973">
          <cell r="H3973" t="str">
            <v>Rialp</v>
          </cell>
        </row>
        <row r="3974">
          <cell r="H3974" t="str">
            <v>Ribera d'Ondara</v>
          </cell>
        </row>
        <row r="3975">
          <cell r="H3975" t="str">
            <v>Ribera d'Urgellet</v>
          </cell>
        </row>
        <row r="3976">
          <cell r="H3976" t="str">
            <v>Riner</v>
          </cell>
        </row>
        <row r="3977">
          <cell r="H3977" t="str">
            <v>Riu de Cerdanya</v>
          </cell>
        </row>
        <row r="3978">
          <cell r="H3978" t="str">
            <v>Rosselló</v>
          </cell>
        </row>
        <row r="3979">
          <cell r="H3979" t="str">
            <v>Salàs de Pallars</v>
          </cell>
        </row>
        <row r="3980">
          <cell r="H3980" t="str">
            <v>Sanaüja</v>
          </cell>
        </row>
        <row r="3981">
          <cell r="H3981" t="str">
            <v>Sant Esteve de la Sarga</v>
          </cell>
        </row>
        <row r="3982">
          <cell r="H3982" t="str">
            <v>Sant Guim de Freixenet</v>
          </cell>
        </row>
        <row r="3983">
          <cell r="H3983" t="str">
            <v>Sant Guim de la Plana</v>
          </cell>
        </row>
        <row r="3984">
          <cell r="H3984" t="str">
            <v>Sant Llorenç de Morunys</v>
          </cell>
        </row>
        <row r="3985">
          <cell r="H3985" t="str">
            <v>Sant Martí de Riucorb</v>
          </cell>
        </row>
        <row r="3986">
          <cell r="H3986" t="str">
            <v>Sant Ramon</v>
          </cell>
        </row>
        <row r="3987">
          <cell r="H3987" t="str">
            <v>Sarroca de Bellera</v>
          </cell>
        </row>
        <row r="3988">
          <cell r="H3988" t="str">
            <v>Sarroca de Lleida</v>
          </cell>
        </row>
        <row r="3989">
          <cell r="H3989" t="str">
            <v>Senterada</v>
          </cell>
        </row>
        <row r="3990">
          <cell r="H3990" t="str">
            <v>Sentiu de Sió, La</v>
          </cell>
        </row>
        <row r="3991">
          <cell r="H3991" t="str">
            <v>Seròs</v>
          </cell>
        </row>
        <row r="3992">
          <cell r="H3992" t="str">
            <v>Seu d'Urgell, La</v>
          </cell>
        </row>
        <row r="3993">
          <cell r="H3993" t="str">
            <v>Sidamon</v>
          </cell>
        </row>
        <row r="3994">
          <cell r="H3994" t="str">
            <v>Soleràs, El</v>
          </cell>
        </row>
        <row r="3995">
          <cell r="H3995" t="str">
            <v>Solsona</v>
          </cell>
        </row>
        <row r="3996">
          <cell r="H3996" t="str">
            <v>Soriguera</v>
          </cell>
        </row>
        <row r="3997">
          <cell r="H3997" t="str">
            <v>Sort</v>
          </cell>
        </row>
        <row r="3998">
          <cell r="H3998" t="str">
            <v>Soses</v>
          </cell>
        </row>
        <row r="3999">
          <cell r="H3999" t="str">
            <v>Sudanell</v>
          </cell>
        </row>
        <row r="4000">
          <cell r="H4000" t="str">
            <v>Sunyer</v>
          </cell>
        </row>
        <row r="4001">
          <cell r="H4001" t="str">
            <v>Talarn</v>
          </cell>
        </row>
        <row r="4002">
          <cell r="H4002" t="str">
            <v>Talavera</v>
          </cell>
        </row>
        <row r="4003">
          <cell r="H4003" t="str">
            <v>Tàrrega</v>
          </cell>
        </row>
        <row r="4004">
          <cell r="H4004" t="str">
            <v>Tarrés</v>
          </cell>
        </row>
        <row r="4005">
          <cell r="H4005" t="str">
            <v>Tarroja de Segarra</v>
          </cell>
        </row>
        <row r="4006">
          <cell r="H4006" t="str">
            <v>Térmens</v>
          </cell>
        </row>
        <row r="4007">
          <cell r="H4007" t="str">
            <v>Tírvia</v>
          </cell>
        </row>
        <row r="4008">
          <cell r="H4008" t="str">
            <v>Tiurana</v>
          </cell>
        </row>
        <row r="4009">
          <cell r="H4009" t="str">
            <v>Torà</v>
          </cell>
        </row>
        <row r="4010">
          <cell r="H4010" t="str">
            <v>Torms, Els</v>
          </cell>
        </row>
        <row r="4011">
          <cell r="H4011" t="str">
            <v>Tornabous</v>
          </cell>
        </row>
        <row r="4012">
          <cell r="H4012" t="str">
            <v>Torre de Cabdella, La</v>
          </cell>
        </row>
        <row r="4013">
          <cell r="H4013" t="str">
            <v>Torrebesses</v>
          </cell>
        </row>
        <row r="4014">
          <cell r="H4014" t="str">
            <v>Torrefarrera</v>
          </cell>
        </row>
        <row r="4015">
          <cell r="H4015" t="str">
            <v>Torrefeta i Florejacs</v>
          </cell>
        </row>
        <row r="4016">
          <cell r="H4016" t="str">
            <v>Torregrossa</v>
          </cell>
        </row>
        <row r="4017">
          <cell r="H4017" t="str">
            <v>Torrelameu</v>
          </cell>
        </row>
        <row r="4018">
          <cell r="H4018" t="str">
            <v>Torres de Segre</v>
          </cell>
        </row>
        <row r="4019">
          <cell r="H4019" t="str">
            <v>Torre-serona</v>
          </cell>
        </row>
        <row r="4020">
          <cell r="H4020" t="str">
            <v>Tremp</v>
          </cell>
        </row>
        <row r="4021">
          <cell r="H4021" t="str">
            <v>Vall de Boí, La</v>
          </cell>
        </row>
        <row r="4022">
          <cell r="H4022" t="str">
            <v>Vall de Cardós</v>
          </cell>
        </row>
        <row r="4023">
          <cell r="H4023" t="str">
            <v>Vallbona de les Monges</v>
          </cell>
        </row>
        <row r="4024">
          <cell r="H4024" t="str">
            <v>Vallfogona de Balaguer</v>
          </cell>
        </row>
        <row r="4025">
          <cell r="H4025" t="str">
            <v>Valls d'Aguilar, Les</v>
          </cell>
        </row>
        <row r="4026">
          <cell r="H4026" t="str">
            <v>Valls de Valira, Les</v>
          </cell>
        </row>
        <row r="4027">
          <cell r="H4027" t="str">
            <v>Vansa i Fórnols, La</v>
          </cell>
        </row>
        <row r="4028">
          <cell r="H4028" t="str">
            <v>Verdú</v>
          </cell>
        </row>
        <row r="4029">
          <cell r="H4029" t="str">
            <v>Vielha e Mijaran</v>
          </cell>
        </row>
        <row r="4030">
          <cell r="H4030" t="str">
            <v>Vilagrassa</v>
          </cell>
        </row>
        <row r="4031">
          <cell r="H4031" t="str">
            <v>Vilaller</v>
          </cell>
        </row>
        <row r="4032">
          <cell r="H4032" t="str">
            <v>Vilamòs</v>
          </cell>
        </row>
        <row r="4033">
          <cell r="H4033" t="str">
            <v>Vilanova de Bellpuig</v>
          </cell>
        </row>
        <row r="4034">
          <cell r="H4034" t="str">
            <v>Vilanova de la Barca</v>
          </cell>
        </row>
        <row r="4035">
          <cell r="H4035" t="str">
            <v>Vilanova de l'Aguda</v>
          </cell>
        </row>
        <row r="4036">
          <cell r="H4036" t="str">
            <v>Vilanova de Meià</v>
          </cell>
        </row>
        <row r="4037">
          <cell r="H4037" t="str">
            <v>Vilanova de Segrià</v>
          </cell>
        </row>
        <row r="4038">
          <cell r="H4038" t="str">
            <v>Vila-sana</v>
          </cell>
        </row>
        <row r="4039">
          <cell r="H4039" t="str">
            <v>Vilosell, El</v>
          </cell>
        </row>
        <row r="4040">
          <cell r="H4040" t="str">
            <v>Vinaixa</v>
          </cell>
        </row>
        <row r="4041">
          <cell r="H4041" t="str">
            <v>Ábalos</v>
          </cell>
        </row>
        <row r="4042">
          <cell r="H4042" t="str">
            <v>Agoncillo</v>
          </cell>
        </row>
        <row r="4043">
          <cell r="H4043" t="str">
            <v>Aguilar del Río Alhama</v>
          </cell>
        </row>
        <row r="4044">
          <cell r="H4044" t="str">
            <v>Ajamil de Cameros</v>
          </cell>
        </row>
        <row r="4045">
          <cell r="H4045" t="str">
            <v>Albelda de Iregua</v>
          </cell>
        </row>
        <row r="4046">
          <cell r="H4046" t="str">
            <v>Alberite</v>
          </cell>
        </row>
        <row r="4047">
          <cell r="H4047" t="str">
            <v>Alcanadre</v>
          </cell>
        </row>
        <row r="4048">
          <cell r="H4048" t="str">
            <v>Aldeanueva de Ebro</v>
          </cell>
        </row>
        <row r="4049">
          <cell r="H4049" t="str">
            <v>Alesanco</v>
          </cell>
        </row>
        <row r="4050">
          <cell r="H4050" t="str">
            <v>Alesón</v>
          </cell>
        </row>
        <row r="4051">
          <cell r="H4051" t="str">
            <v>Alfaro</v>
          </cell>
        </row>
        <row r="4052">
          <cell r="H4052" t="str">
            <v>Almarza de Cameros</v>
          </cell>
        </row>
        <row r="4053">
          <cell r="H4053" t="str">
            <v>Anguciana</v>
          </cell>
        </row>
        <row r="4054">
          <cell r="H4054" t="str">
            <v>Anguiano</v>
          </cell>
        </row>
        <row r="4055">
          <cell r="H4055" t="str">
            <v>Arenzana de Abajo</v>
          </cell>
        </row>
        <row r="4056">
          <cell r="H4056" t="str">
            <v>Arenzana de Arriba</v>
          </cell>
        </row>
        <row r="4057">
          <cell r="H4057" t="str">
            <v>Arnedillo</v>
          </cell>
        </row>
        <row r="4058">
          <cell r="H4058" t="str">
            <v>Arnedo</v>
          </cell>
        </row>
        <row r="4059">
          <cell r="H4059" t="str">
            <v>Arrúbal</v>
          </cell>
        </row>
        <row r="4060">
          <cell r="H4060" t="str">
            <v>Ausejo</v>
          </cell>
        </row>
        <row r="4061">
          <cell r="H4061" t="str">
            <v>Autol</v>
          </cell>
        </row>
        <row r="4062">
          <cell r="H4062" t="str">
            <v>Azofra</v>
          </cell>
        </row>
        <row r="4063">
          <cell r="H4063" t="str">
            <v>Badarán</v>
          </cell>
        </row>
        <row r="4064">
          <cell r="H4064" t="str">
            <v>Bañares</v>
          </cell>
        </row>
        <row r="4065">
          <cell r="H4065" t="str">
            <v>Baños de Río Tobía</v>
          </cell>
        </row>
        <row r="4066">
          <cell r="H4066" t="str">
            <v>Baños de Rioja</v>
          </cell>
        </row>
        <row r="4067">
          <cell r="H4067" t="str">
            <v>Berceo</v>
          </cell>
        </row>
        <row r="4068">
          <cell r="H4068" t="str">
            <v>Bergasa</v>
          </cell>
        </row>
        <row r="4069">
          <cell r="H4069" t="str">
            <v>Bergasillas Bajera</v>
          </cell>
        </row>
        <row r="4070">
          <cell r="H4070" t="str">
            <v>Bezares</v>
          </cell>
        </row>
        <row r="4071">
          <cell r="H4071" t="str">
            <v>Bobadilla</v>
          </cell>
        </row>
        <row r="4072">
          <cell r="H4072" t="str">
            <v>Brieva de Cameros</v>
          </cell>
        </row>
        <row r="4073">
          <cell r="H4073" t="str">
            <v>Briñas</v>
          </cell>
        </row>
        <row r="4074">
          <cell r="H4074" t="str">
            <v>Briones</v>
          </cell>
        </row>
        <row r="4075">
          <cell r="H4075" t="str">
            <v>Cabezón de Cameros</v>
          </cell>
        </row>
        <row r="4076">
          <cell r="H4076" t="str">
            <v>Calahorra</v>
          </cell>
        </row>
        <row r="4077">
          <cell r="H4077" t="str">
            <v>Camprovín</v>
          </cell>
        </row>
        <row r="4078">
          <cell r="H4078" t="str">
            <v>Canales de la Sierra</v>
          </cell>
        </row>
        <row r="4079">
          <cell r="H4079" t="str">
            <v>Canillas de Río Tuerto</v>
          </cell>
        </row>
        <row r="4080">
          <cell r="H4080" t="str">
            <v>Cañas</v>
          </cell>
        </row>
        <row r="4081">
          <cell r="H4081" t="str">
            <v>Cárdenas</v>
          </cell>
        </row>
        <row r="4082">
          <cell r="H4082" t="str">
            <v>Casalarreina</v>
          </cell>
        </row>
        <row r="4083">
          <cell r="H4083" t="str">
            <v>Castañares de Rioja</v>
          </cell>
        </row>
        <row r="4084">
          <cell r="H4084" t="str">
            <v>Castroviejo</v>
          </cell>
        </row>
        <row r="4085">
          <cell r="H4085" t="str">
            <v>Cellorigo</v>
          </cell>
        </row>
        <row r="4086">
          <cell r="H4086" t="str">
            <v>Cenicero</v>
          </cell>
        </row>
        <row r="4087">
          <cell r="H4087" t="str">
            <v>Cervera del Río Alhama</v>
          </cell>
        </row>
        <row r="4088">
          <cell r="H4088" t="str">
            <v>Cidamón</v>
          </cell>
        </row>
        <row r="4089">
          <cell r="H4089" t="str">
            <v>Cihuri</v>
          </cell>
        </row>
        <row r="4090">
          <cell r="H4090" t="str">
            <v>Cirueña</v>
          </cell>
        </row>
        <row r="4091">
          <cell r="H4091" t="str">
            <v>Clavijo</v>
          </cell>
        </row>
        <row r="4092">
          <cell r="H4092" t="str">
            <v>Cordovín</v>
          </cell>
        </row>
        <row r="4093">
          <cell r="H4093" t="str">
            <v>Corera</v>
          </cell>
        </row>
        <row r="4094">
          <cell r="H4094" t="str">
            <v>Cornago</v>
          </cell>
        </row>
        <row r="4095">
          <cell r="H4095" t="str">
            <v>Corporales</v>
          </cell>
        </row>
        <row r="4096">
          <cell r="H4096" t="str">
            <v>Cuzcurrita de Río Tirón</v>
          </cell>
        </row>
        <row r="4097">
          <cell r="H4097" t="str">
            <v>Daroca de Rioja</v>
          </cell>
        </row>
        <row r="4098">
          <cell r="H4098" t="str">
            <v>Enciso</v>
          </cell>
        </row>
        <row r="4099">
          <cell r="H4099" t="str">
            <v>Entrena</v>
          </cell>
        </row>
        <row r="4100">
          <cell r="H4100" t="str">
            <v>Estollo</v>
          </cell>
        </row>
        <row r="4101">
          <cell r="H4101" t="str">
            <v>Ezcaray</v>
          </cell>
        </row>
        <row r="4102">
          <cell r="H4102" t="str">
            <v>Foncea</v>
          </cell>
        </row>
        <row r="4103">
          <cell r="H4103" t="str">
            <v>Fonzaleche</v>
          </cell>
        </row>
        <row r="4104">
          <cell r="H4104" t="str">
            <v>Fuenmayor</v>
          </cell>
        </row>
        <row r="4105">
          <cell r="H4105" t="str">
            <v>Galbárruli</v>
          </cell>
        </row>
        <row r="4106">
          <cell r="H4106" t="str">
            <v>Galilea</v>
          </cell>
        </row>
        <row r="4107">
          <cell r="H4107" t="str">
            <v>Gallinero de Cameros</v>
          </cell>
        </row>
        <row r="4108">
          <cell r="H4108" t="str">
            <v>Gimileo</v>
          </cell>
        </row>
        <row r="4109">
          <cell r="H4109" t="str">
            <v>Grañón</v>
          </cell>
        </row>
        <row r="4110">
          <cell r="H4110" t="str">
            <v>Grávalos</v>
          </cell>
        </row>
        <row r="4111">
          <cell r="H4111" t="str">
            <v>Haro</v>
          </cell>
        </row>
        <row r="4112">
          <cell r="H4112" t="str">
            <v>Herce</v>
          </cell>
        </row>
        <row r="4113">
          <cell r="H4113" t="str">
            <v>Herramélluri</v>
          </cell>
        </row>
        <row r="4114">
          <cell r="H4114" t="str">
            <v>Hervías</v>
          </cell>
        </row>
        <row r="4115">
          <cell r="H4115" t="str">
            <v>Hormilla</v>
          </cell>
        </row>
        <row r="4116">
          <cell r="H4116" t="str">
            <v>Hormilleja</v>
          </cell>
        </row>
        <row r="4117">
          <cell r="H4117" t="str">
            <v>Hornillos de Cameros</v>
          </cell>
        </row>
        <row r="4118">
          <cell r="H4118" t="str">
            <v>Hornos de Moncalvillo</v>
          </cell>
        </row>
        <row r="4119">
          <cell r="H4119" t="str">
            <v>Huércanos</v>
          </cell>
        </row>
        <row r="4120">
          <cell r="H4120" t="str">
            <v>Igea</v>
          </cell>
        </row>
        <row r="4121">
          <cell r="H4121" t="str">
            <v>Jalón de Cameros</v>
          </cell>
        </row>
        <row r="4122">
          <cell r="H4122" t="str">
            <v>Laguna de Cameros</v>
          </cell>
        </row>
        <row r="4123">
          <cell r="H4123" t="str">
            <v>Lagunilla del Jubera</v>
          </cell>
        </row>
        <row r="4124">
          <cell r="H4124" t="str">
            <v>Lardero</v>
          </cell>
        </row>
        <row r="4125">
          <cell r="H4125" t="str">
            <v>Ledesma de la Cogolla</v>
          </cell>
        </row>
        <row r="4126">
          <cell r="H4126" t="str">
            <v>Leiva</v>
          </cell>
        </row>
        <row r="4127">
          <cell r="H4127" t="str">
            <v>Leza de Río Leza</v>
          </cell>
        </row>
        <row r="4128">
          <cell r="H4128" t="str">
            <v>Logroño</v>
          </cell>
        </row>
        <row r="4129">
          <cell r="H4129" t="str">
            <v>Lumbreras</v>
          </cell>
        </row>
        <row r="4130">
          <cell r="H4130" t="str">
            <v>Manjarrés</v>
          </cell>
        </row>
        <row r="4131">
          <cell r="H4131" t="str">
            <v>Mansilla de la Sierra</v>
          </cell>
        </row>
        <row r="4132">
          <cell r="H4132" t="str">
            <v>Manzanares de Rioja</v>
          </cell>
        </row>
        <row r="4133">
          <cell r="H4133" t="str">
            <v>Matute</v>
          </cell>
        </row>
        <row r="4134">
          <cell r="H4134" t="str">
            <v>Medrano</v>
          </cell>
        </row>
        <row r="4135">
          <cell r="H4135" t="str">
            <v>Munilla</v>
          </cell>
        </row>
        <row r="4136">
          <cell r="H4136" t="str">
            <v>Murillo de Río Leza</v>
          </cell>
        </row>
        <row r="4137">
          <cell r="H4137" t="str">
            <v>Muro de Aguas</v>
          </cell>
        </row>
        <row r="4138">
          <cell r="H4138" t="str">
            <v>Muro en Cameros</v>
          </cell>
        </row>
        <row r="4139">
          <cell r="H4139" t="str">
            <v>Nájera</v>
          </cell>
        </row>
        <row r="4140">
          <cell r="H4140" t="str">
            <v>Nalda</v>
          </cell>
        </row>
        <row r="4141">
          <cell r="H4141" t="str">
            <v>Navajún</v>
          </cell>
        </row>
        <row r="4142">
          <cell r="H4142" t="str">
            <v>Navarrete</v>
          </cell>
        </row>
        <row r="4143">
          <cell r="H4143" t="str">
            <v>Nestares</v>
          </cell>
        </row>
        <row r="4144">
          <cell r="H4144" t="str">
            <v>Nieva de Cameros</v>
          </cell>
        </row>
        <row r="4145">
          <cell r="H4145" t="str">
            <v>Ochánduri</v>
          </cell>
        </row>
        <row r="4146">
          <cell r="H4146" t="str">
            <v>Ocón</v>
          </cell>
        </row>
        <row r="4147">
          <cell r="H4147" t="str">
            <v>Ojacastro</v>
          </cell>
        </row>
        <row r="4148">
          <cell r="H4148" t="str">
            <v>Ollauri</v>
          </cell>
        </row>
        <row r="4149">
          <cell r="H4149" t="str">
            <v>Ortigosa de Cameros</v>
          </cell>
        </row>
        <row r="4150">
          <cell r="H4150" t="str">
            <v>Pazuengos</v>
          </cell>
        </row>
        <row r="4151">
          <cell r="H4151" t="str">
            <v>Pedroso</v>
          </cell>
        </row>
        <row r="4152">
          <cell r="H4152" t="str">
            <v>Pinillos</v>
          </cell>
        </row>
        <row r="4153">
          <cell r="H4153" t="str">
            <v>Pradejón</v>
          </cell>
        </row>
        <row r="4154">
          <cell r="H4154" t="str">
            <v>Pradillo</v>
          </cell>
        </row>
        <row r="4155">
          <cell r="H4155" t="str">
            <v>Préjano</v>
          </cell>
        </row>
        <row r="4156">
          <cell r="H4156" t="str">
            <v>Quel</v>
          </cell>
        </row>
        <row r="4157">
          <cell r="H4157" t="str">
            <v>Rabanera</v>
          </cell>
        </row>
        <row r="4158">
          <cell r="H4158" t="str">
            <v>Rasillo de Cameros, El</v>
          </cell>
        </row>
        <row r="4159">
          <cell r="H4159" t="str">
            <v>Redal, El</v>
          </cell>
        </row>
        <row r="4160">
          <cell r="H4160" t="str">
            <v>Ribafrecha</v>
          </cell>
        </row>
        <row r="4161">
          <cell r="H4161" t="str">
            <v>Rincón de Soto</v>
          </cell>
        </row>
        <row r="4162">
          <cell r="H4162" t="str">
            <v>Robres del Castillo</v>
          </cell>
        </row>
        <row r="4163">
          <cell r="H4163" t="str">
            <v>Rodezno</v>
          </cell>
        </row>
        <row r="4164">
          <cell r="H4164" t="str">
            <v>Sajazarra</v>
          </cell>
        </row>
        <row r="4165">
          <cell r="H4165" t="str">
            <v>San Asensio</v>
          </cell>
        </row>
        <row r="4166">
          <cell r="H4166" t="str">
            <v>San Millán de la Cogolla</v>
          </cell>
        </row>
        <row r="4167">
          <cell r="H4167" t="str">
            <v>San Millán de Yécora</v>
          </cell>
        </row>
        <row r="4168">
          <cell r="H4168" t="str">
            <v>San Román de Cameros</v>
          </cell>
        </row>
        <row r="4169">
          <cell r="H4169" t="str">
            <v>San Torcuato</v>
          </cell>
        </row>
        <row r="4170">
          <cell r="H4170" t="str">
            <v>San Vicente de la Sonsierra</v>
          </cell>
        </row>
        <row r="4171">
          <cell r="H4171" t="str">
            <v>Santa Coloma</v>
          </cell>
        </row>
        <row r="4172">
          <cell r="H4172" t="str">
            <v>Santa Engracia del Jubera</v>
          </cell>
        </row>
        <row r="4173">
          <cell r="H4173" t="str">
            <v>Santa Eulalia Bajera</v>
          </cell>
        </row>
        <row r="4174">
          <cell r="H4174" t="str">
            <v>Santo Domingo de la Calzada</v>
          </cell>
        </row>
        <row r="4175">
          <cell r="H4175" t="str">
            <v>Santurde de Rioja</v>
          </cell>
        </row>
        <row r="4176">
          <cell r="H4176" t="str">
            <v>Santurdejo</v>
          </cell>
        </row>
        <row r="4177">
          <cell r="H4177" t="str">
            <v>Sojuela</v>
          </cell>
        </row>
        <row r="4178">
          <cell r="H4178" t="str">
            <v>Sorzano</v>
          </cell>
        </row>
        <row r="4179">
          <cell r="H4179" t="str">
            <v>Sotés</v>
          </cell>
        </row>
        <row r="4180">
          <cell r="H4180" t="str">
            <v>Soto en Cameros</v>
          </cell>
        </row>
        <row r="4181">
          <cell r="H4181" t="str">
            <v>Terroba</v>
          </cell>
        </row>
        <row r="4182">
          <cell r="H4182" t="str">
            <v>Tirgo</v>
          </cell>
        </row>
        <row r="4183">
          <cell r="H4183" t="str">
            <v>Tobía</v>
          </cell>
        </row>
        <row r="4184">
          <cell r="H4184" t="str">
            <v>Tormantos</v>
          </cell>
        </row>
        <row r="4185">
          <cell r="H4185" t="str">
            <v>Torre en Cameros</v>
          </cell>
        </row>
        <row r="4186">
          <cell r="H4186" t="str">
            <v>Torrecilla en Cameros</v>
          </cell>
        </row>
        <row r="4187">
          <cell r="H4187" t="str">
            <v>Torrecilla sobre Alesanco</v>
          </cell>
        </row>
        <row r="4188">
          <cell r="H4188" t="str">
            <v>Torremontalbo</v>
          </cell>
        </row>
        <row r="4189">
          <cell r="H4189" t="str">
            <v>Treviana</v>
          </cell>
        </row>
        <row r="4190">
          <cell r="H4190" t="str">
            <v>Tricio</v>
          </cell>
        </row>
        <row r="4191">
          <cell r="H4191" t="str">
            <v>Tudelilla</v>
          </cell>
        </row>
        <row r="4192">
          <cell r="H4192" t="str">
            <v>Uruñuela</v>
          </cell>
        </row>
        <row r="4193">
          <cell r="H4193" t="str">
            <v>Valdemadera</v>
          </cell>
        </row>
        <row r="4194">
          <cell r="H4194" t="str">
            <v>Valgañón</v>
          </cell>
        </row>
        <row r="4195">
          <cell r="H4195" t="str">
            <v>Ventosa</v>
          </cell>
        </row>
        <row r="4196">
          <cell r="H4196" t="str">
            <v>Ventrosa</v>
          </cell>
        </row>
        <row r="4197">
          <cell r="H4197" t="str">
            <v>Viguera</v>
          </cell>
        </row>
        <row r="4198">
          <cell r="H4198" t="str">
            <v>Villalba de Rioja</v>
          </cell>
        </row>
        <row r="4199">
          <cell r="H4199" t="str">
            <v>Villalobar de Rioja</v>
          </cell>
        </row>
        <row r="4200">
          <cell r="H4200" t="str">
            <v>Villamediana de Iregua</v>
          </cell>
        </row>
        <row r="4201">
          <cell r="H4201" t="str">
            <v>Villanueva de Cameros</v>
          </cell>
        </row>
        <row r="4202">
          <cell r="H4202" t="str">
            <v>Villar de Arnedo, El</v>
          </cell>
        </row>
        <row r="4203">
          <cell r="H4203" t="str">
            <v>Villar de Torre</v>
          </cell>
        </row>
        <row r="4204">
          <cell r="H4204" t="str">
            <v>Villarejo</v>
          </cell>
        </row>
        <row r="4205">
          <cell r="H4205" t="str">
            <v>Villarroya</v>
          </cell>
        </row>
        <row r="4206">
          <cell r="H4206" t="str">
            <v>Villarta-Quintana</v>
          </cell>
        </row>
        <row r="4207">
          <cell r="H4207" t="str">
            <v>Villavelayo</v>
          </cell>
        </row>
        <row r="4208">
          <cell r="H4208" t="str">
            <v>Villaverde de Rioja</v>
          </cell>
        </row>
        <row r="4209">
          <cell r="H4209" t="str">
            <v>Villoslada de Cameros</v>
          </cell>
        </row>
        <row r="4210">
          <cell r="H4210" t="str">
            <v>Viniegra de Abajo</v>
          </cell>
        </row>
        <row r="4211">
          <cell r="H4211" t="str">
            <v>Viniegra de Arriba</v>
          </cell>
        </row>
        <row r="4212">
          <cell r="H4212" t="str">
            <v>Zarratón</v>
          </cell>
        </row>
        <row r="4213">
          <cell r="H4213" t="str">
            <v>Zarzosa</v>
          </cell>
        </row>
        <row r="4214">
          <cell r="H4214" t="str">
            <v>Zorraquín</v>
          </cell>
        </row>
        <row r="4215">
          <cell r="H4215" t="str">
            <v>Abadín</v>
          </cell>
        </row>
        <row r="4216">
          <cell r="H4216" t="str">
            <v>Alfoz</v>
          </cell>
        </row>
        <row r="4217">
          <cell r="H4217" t="str">
            <v>Antas de Ulla</v>
          </cell>
        </row>
        <row r="4218">
          <cell r="H4218" t="str">
            <v>Baleira</v>
          </cell>
        </row>
        <row r="4219">
          <cell r="H4219" t="str">
            <v>Baralla</v>
          </cell>
        </row>
        <row r="4220">
          <cell r="H4220" t="str">
            <v>Barreiros</v>
          </cell>
        </row>
        <row r="4221">
          <cell r="H4221" t="str">
            <v>Becerreá</v>
          </cell>
        </row>
        <row r="4222">
          <cell r="H4222" t="str">
            <v>Begonte</v>
          </cell>
        </row>
        <row r="4223">
          <cell r="H4223" t="str">
            <v>Bóveda</v>
          </cell>
        </row>
        <row r="4224">
          <cell r="H4224" t="str">
            <v>Burela</v>
          </cell>
        </row>
        <row r="4225">
          <cell r="H4225" t="str">
            <v>Carballedo</v>
          </cell>
        </row>
        <row r="4226">
          <cell r="H4226" t="str">
            <v>Castro de Rei</v>
          </cell>
        </row>
        <row r="4227">
          <cell r="H4227" t="str">
            <v>Castroverde</v>
          </cell>
        </row>
        <row r="4228">
          <cell r="H4228" t="str">
            <v>Cervantes</v>
          </cell>
        </row>
        <row r="4229">
          <cell r="H4229" t="str">
            <v>Cervo</v>
          </cell>
        </row>
        <row r="4230">
          <cell r="H4230" t="str">
            <v>Chantada</v>
          </cell>
        </row>
        <row r="4231">
          <cell r="H4231" t="str">
            <v>Corgo, O</v>
          </cell>
        </row>
        <row r="4232">
          <cell r="H4232" t="str">
            <v>Cospeito</v>
          </cell>
        </row>
        <row r="4233">
          <cell r="H4233" t="str">
            <v>Folgoso do Courel</v>
          </cell>
        </row>
        <row r="4234">
          <cell r="H4234" t="str">
            <v>Fonsagrada, A</v>
          </cell>
        </row>
        <row r="4235">
          <cell r="H4235" t="str">
            <v>Foz</v>
          </cell>
        </row>
        <row r="4236">
          <cell r="H4236" t="str">
            <v>Friol</v>
          </cell>
        </row>
        <row r="4237">
          <cell r="H4237" t="str">
            <v>Guitiriz</v>
          </cell>
        </row>
        <row r="4238">
          <cell r="H4238" t="str">
            <v>Guntín</v>
          </cell>
        </row>
        <row r="4239">
          <cell r="H4239" t="str">
            <v>Incio, O</v>
          </cell>
        </row>
        <row r="4240">
          <cell r="H4240" t="str">
            <v>Láncara</v>
          </cell>
        </row>
        <row r="4241">
          <cell r="H4241" t="str">
            <v>Lourenzá</v>
          </cell>
        </row>
        <row r="4242">
          <cell r="H4242" t="str">
            <v>Lugo</v>
          </cell>
        </row>
        <row r="4243">
          <cell r="H4243" t="str">
            <v>Meira</v>
          </cell>
        </row>
        <row r="4244">
          <cell r="H4244" t="str">
            <v>Mondoñedo</v>
          </cell>
        </row>
        <row r="4245">
          <cell r="H4245" t="str">
            <v>Monforte de Lemos</v>
          </cell>
        </row>
        <row r="4246">
          <cell r="H4246" t="str">
            <v>Monterroso</v>
          </cell>
        </row>
        <row r="4247">
          <cell r="H4247" t="str">
            <v>Muras</v>
          </cell>
        </row>
        <row r="4248">
          <cell r="H4248" t="str">
            <v>Navia de Suarna</v>
          </cell>
        </row>
        <row r="4249">
          <cell r="H4249" t="str">
            <v>Negueira de Muñiz</v>
          </cell>
        </row>
        <row r="4250">
          <cell r="H4250" t="str">
            <v>Nogais, As</v>
          </cell>
        </row>
        <row r="4251">
          <cell r="H4251" t="str">
            <v>Ourol</v>
          </cell>
        </row>
        <row r="4252">
          <cell r="H4252" t="str">
            <v>Outeiro de Rei</v>
          </cell>
        </row>
        <row r="4253">
          <cell r="H4253" t="str">
            <v>Palas de Rei</v>
          </cell>
        </row>
        <row r="4254">
          <cell r="H4254" t="str">
            <v>Pantón</v>
          </cell>
        </row>
        <row r="4255">
          <cell r="H4255" t="str">
            <v>Paradela</v>
          </cell>
        </row>
        <row r="4256">
          <cell r="H4256" t="str">
            <v>Páramo, O</v>
          </cell>
        </row>
        <row r="4257">
          <cell r="H4257" t="str">
            <v>Pastoriza, A</v>
          </cell>
        </row>
        <row r="4258">
          <cell r="H4258" t="str">
            <v>Pedrafita do Cebreiro</v>
          </cell>
        </row>
        <row r="4259">
          <cell r="H4259" t="str">
            <v>Pobra do Brollón, A</v>
          </cell>
        </row>
        <row r="4260">
          <cell r="H4260" t="str">
            <v>Pol</v>
          </cell>
        </row>
        <row r="4261">
          <cell r="H4261" t="str">
            <v>Pontenova, A</v>
          </cell>
        </row>
        <row r="4262">
          <cell r="H4262" t="str">
            <v>Portomarín</v>
          </cell>
        </row>
        <row r="4263">
          <cell r="H4263" t="str">
            <v>Quiroga</v>
          </cell>
        </row>
        <row r="4264">
          <cell r="H4264" t="str">
            <v>Rábade</v>
          </cell>
        </row>
        <row r="4265">
          <cell r="H4265" t="str">
            <v>Ribadeo</v>
          </cell>
        </row>
        <row r="4266">
          <cell r="H4266" t="str">
            <v>Ribas de Sil</v>
          </cell>
        </row>
        <row r="4267">
          <cell r="H4267" t="str">
            <v>Ribeira de Piquín</v>
          </cell>
        </row>
        <row r="4268">
          <cell r="H4268" t="str">
            <v>Riotorto</v>
          </cell>
        </row>
        <row r="4269">
          <cell r="H4269" t="str">
            <v>Samos</v>
          </cell>
        </row>
        <row r="4270">
          <cell r="H4270" t="str">
            <v>Sarria</v>
          </cell>
        </row>
        <row r="4271">
          <cell r="H4271" t="str">
            <v>Saviñao, O</v>
          </cell>
        </row>
        <row r="4272">
          <cell r="H4272" t="str">
            <v>Sober</v>
          </cell>
        </row>
        <row r="4273">
          <cell r="H4273" t="str">
            <v>Taboada</v>
          </cell>
        </row>
        <row r="4274">
          <cell r="H4274" t="str">
            <v>Trabada</v>
          </cell>
        </row>
        <row r="4275">
          <cell r="H4275" t="str">
            <v>Triacastela</v>
          </cell>
        </row>
        <row r="4276">
          <cell r="H4276" t="str">
            <v>Valadouro, O</v>
          </cell>
        </row>
        <row r="4277">
          <cell r="H4277" t="str">
            <v>Vicedo, O</v>
          </cell>
        </row>
        <row r="4278">
          <cell r="H4278" t="str">
            <v>Vilalba</v>
          </cell>
        </row>
        <row r="4279">
          <cell r="H4279" t="str">
            <v>Viveiro</v>
          </cell>
        </row>
        <row r="4280">
          <cell r="H4280" t="str">
            <v>Xermade</v>
          </cell>
        </row>
        <row r="4281">
          <cell r="H4281" t="str">
            <v>Xove</v>
          </cell>
        </row>
        <row r="4282">
          <cell r="H4282" t="str">
            <v>Acebeda, La</v>
          </cell>
        </row>
        <row r="4283">
          <cell r="H4283" t="str">
            <v>Ajalvir</v>
          </cell>
        </row>
        <row r="4284">
          <cell r="H4284" t="str">
            <v>Alameda del Valle</v>
          </cell>
        </row>
        <row r="4285">
          <cell r="H4285" t="str">
            <v>Álamo, El</v>
          </cell>
        </row>
        <row r="4286">
          <cell r="H4286" t="str">
            <v>Alcalá de Henares</v>
          </cell>
        </row>
        <row r="4287">
          <cell r="H4287" t="str">
            <v>Alcobendas</v>
          </cell>
        </row>
        <row r="4288">
          <cell r="H4288" t="str">
            <v>Alcorcón</v>
          </cell>
        </row>
        <row r="4289">
          <cell r="H4289" t="str">
            <v>Aldea del Fresno</v>
          </cell>
        </row>
        <row r="4290">
          <cell r="H4290" t="str">
            <v>Algete</v>
          </cell>
        </row>
        <row r="4291">
          <cell r="H4291" t="str">
            <v>Alpedrete</v>
          </cell>
        </row>
        <row r="4292">
          <cell r="H4292" t="str">
            <v>Ambite</v>
          </cell>
        </row>
        <row r="4293">
          <cell r="H4293" t="str">
            <v>Anchuelo</v>
          </cell>
        </row>
        <row r="4294">
          <cell r="H4294" t="str">
            <v>Aranjuez</v>
          </cell>
        </row>
        <row r="4295">
          <cell r="H4295" t="str">
            <v>Arganda del Rey</v>
          </cell>
        </row>
        <row r="4296">
          <cell r="H4296" t="str">
            <v>Arroyomolinos</v>
          </cell>
        </row>
        <row r="4297">
          <cell r="H4297" t="str">
            <v>Atazar, El</v>
          </cell>
        </row>
        <row r="4298">
          <cell r="H4298" t="str">
            <v>Batres</v>
          </cell>
        </row>
        <row r="4299">
          <cell r="H4299" t="str">
            <v>Becerril de la Sierra</v>
          </cell>
        </row>
        <row r="4300">
          <cell r="H4300" t="str">
            <v>Belmonte de Tajo</v>
          </cell>
        </row>
        <row r="4301">
          <cell r="H4301" t="str">
            <v>Berrueco, El</v>
          </cell>
        </row>
        <row r="4302">
          <cell r="H4302" t="str">
            <v>Berzosa del Lozoya</v>
          </cell>
        </row>
        <row r="4303">
          <cell r="H4303" t="str">
            <v>Boadilla del Monte</v>
          </cell>
        </row>
        <row r="4304">
          <cell r="H4304" t="str">
            <v>Boalo, El</v>
          </cell>
        </row>
        <row r="4305">
          <cell r="H4305" t="str">
            <v>Braojos</v>
          </cell>
        </row>
        <row r="4306">
          <cell r="H4306" t="str">
            <v>Brea de Tajo</v>
          </cell>
        </row>
        <row r="4307">
          <cell r="H4307" t="str">
            <v>Brunete</v>
          </cell>
        </row>
        <row r="4308">
          <cell r="H4308" t="str">
            <v>Buitrago del Lozoya</v>
          </cell>
        </row>
        <row r="4309">
          <cell r="H4309" t="str">
            <v>Bustarviejo</v>
          </cell>
        </row>
        <row r="4310">
          <cell r="H4310" t="str">
            <v>Cabanillas de la Sierra</v>
          </cell>
        </row>
        <row r="4311">
          <cell r="H4311" t="str">
            <v>Cabrera, La</v>
          </cell>
        </row>
        <row r="4312">
          <cell r="H4312" t="str">
            <v>Cadalso de los Vidrios</v>
          </cell>
        </row>
        <row r="4313">
          <cell r="H4313" t="str">
            <v>Camarma de Esteruelas</v>
          </cell>
        </row>
        <row r="4314">
          <cell r="H4314" t="str">
            <v>Campo Real</v>
          </cell>
        </row>
        <row r="4315">
          <cell r="H4315" t="str">
            <v>Canencia</v>
          </cell>
        </row>
        <row r="4316">
          <cell r="H4316" t="str">
            <v>Carabaña</v>
          </cell>
        </row>
        <row r="4317">
          <cell r="H4317" t="str">
            <v>Casarrubuelos</v>
          </cell>
        </row>
        <row r="4318">
          <cell r="H4318" t="str">
            <v>Cenicientos</v>
          </cell>
        </row>
        <row r="4319">
          <cell r="H4319" t="str">
            <v>Cercedilla</v>
          </cell>
        </row>
        <row r="4320">
          <cell r="H4320" t="str">
            <v>Cervera de Buitrago</v>
          </cell>
        </row>
        <row r="4321">
          <cell r="H4321" t="str">
            <v>Chapinería</v>
          </cell>
        </row>
        <row r="4322">
          <cell r="H4322" t="str">
            <v>Chinchón</v>
          </cell>
        </row>
        <row r="4323">
          <cell r="H4323" t="str">
            <v>Ciempozuelos</v>
          </cell>
        </row>
        <row r="4324">
          <cell r="H4324" t="str">
            <v>Cobeña</v>
          </cell>
        </row>
        <row r="4325">
          <cell r="H4325" t="str">
            <v>Collado Mediano</v>
          </cell>
        </row>
        <row r="4326">
          <cell r="H4326" t="str">
            <v>Collado Villalba</v>
          </cell>
        </row>
        <row r="4327">
          <cell r="H4327" t="str">
            <v>Colmenar de Oreja</v>
          </cell>
        </row>
        <row r="4328">
          <cell r="H4328" t="str">
            <v>Colmenar del Arroyo</v>
          </cell>
        </row>
        <row r="4329">
          <cell r="H4329" t="str">
            <v>Colmenar Viejo</v>
          </cell>
        </row>
        <row r="4330">
          <cell r="H4330" t="str">
            <v>Colmenarejo</v>
          </cell>
        </row>
        <row r="4331">
          <cell r="H4331" t="str">
            <v>Corpa</v>
          </cell>
        </row>
        <row r="4332">
          <cell r="H4332" t="str">
            <v>Coslada</v>
          </cell>
        </row>
        <row r="4333">
          <cell r="H4333" t="str">
            <v>Cubas de la Sagra</v>
          </cell>
        </row>
        <row r="4334">
          <cell r="H4334" t="str">
            <v>Daganzo de Arriba</v>
          </cell>
        </row>
        <row r="4335">
          <cell r="H4335" t="str">
            <v>Escorial, El</v>
          </cell>
        </row>
        <row r="4336">
          <cell r="H4336" t="str">
            <v>Estremera</v>
          </cell>
        </row>
        <row r="4337">
          <cell r="H4337" t="str">
            <v>Fresnedillas de la Oliva</v>
          </cell>
        </row>
        <row r="4338">
          <cell r="H4338" t="str">
            <v>Fresno de Torote</v>
          </cell>
        </row>
        <row r="4339">
          <cell r="H4339" t="str">
            <v>Fuenlabrada</v>
          </cell>
        </row>
        <row r="4340">
          <cell r="H4340" t="str">
            <v>Fuente el Saz de Jarama</v>
          </cell>
        </row>
        <row r="4341">
          <cell r="H4341" t="str">
            <v>Fuentidueña de Tajo</v>
          </cell>
        </row>
        <row r="4342">
          <cell r="H4342" t="str">
            <v>Galapagar</v>
          </cell>
        </row>
        <row r="4343">
          <cell r="H4343" t="str">
            <v>Garganta de los Montes</v>
          </cell>
        </row>
        <row r="4344">
          <cell r="H4344" t="str">
            <v>Gargantilla del Lozoya y Pinilla de Buitrago</v>
          </cell>
        </row>
        <row r="4345">
          <cell r="H4345" t="str">
            <v>Gascones</v>
          </cell>
        </row>
        <row r="4346">
          <cell r="H4346" t="str">
            <v>Getafe</v>
          </cell>
        </row>
        <row r="4347">
          <cell r="H4347" t="str">
            <v>Griñón</v>
          </cell>
        </row>
        <row r="4348">
          <cell r="H4348" t="str">
            <v>Guadalix de la Sierra</v>
          </cell>
        </row>
        <row r="4349">
          <cell r="H4349" t="str">
            <v>Guadarrama</v>
          </cell>
        </row>
        <row r="4350">
          <cell r="H4350" t="str">
            <v>Hiruela, La</v>
          </cell>
        </row>
        <row r="4351">
          <cell r="H4351" t="str">
            <v>Horcajo de la Sierra-Aoslos</v>
          </cell>
        </row>
        <row r="4352">
          <cell r="H4352" t="str">
            <v>Horcajuelo de la Sierra</v>
          </cell>
        </row>
        <row r="4353">
          <cell r="H4353" t="str">
            <v>Hoyo de Manzanares</v>
          </cell>
        </row>
        <row r="4354">
          <cell r="H4354" t="str">
            <v>Humanes de Madrid</v>
          </cell>
        </row>
        <row r="4355">
          <cell r="H4355" t="str">
            <v>Leganés</v>
          </cell>
        </row>
        <row r="4356">
          <cell r="H4356" t="str">
            <v>Loeches</v>
          </cell>
        </row>
        <row r="4357">
          <cell r="H4357" t="str">
            <v>Lozoya</v>
          </cell>
        </row>
        <row r="4358">
          <cell r="H4358" t="str">
            <v>Lozoyuela-Navas-Sieteiglesias</v>
          </cell>
        </row>
        <row r="4359">
          <cell r="H4359" t="str">
            <v>Madarcos</v>
          </cell>
        </row>
        <row r="4360">
          <cell r="H4360" t="str">
            <v>Madrid</v>
          </cell>
        </row>
        <row r="4361">
          <cell r="H4361" t="str">
            <v>Majadahonda</v>
          </cell>
        </row>
        <row r="4362">
          <cell r="H4362" t="str">
            <v>Manzanares el Real</v>
          </cell>
        </row>
        <row r="4363">
          <cell r="H4363" t="str">
            <v>Meco</v>
          </cell>
        </row>
        <row r="4364">
          <cell r="H4364" t="str">
            <v>Mejorada del Campo</v>
          </cell>
        </row>
        <row r="4365">
          <cell r="H4365" t="str">
            <v>Miraflores de la Sierra</v>
          </cell>
        </row>
        <row r="4366">
          <cell r="H4366" t="str">
            <v>Molar, El</v>
          </cell>
        </row>
        <row r="4367">
          <cell r="H4367" t="str">
            <v>Molinos, Los</v>
          </cell>
        </row>
        <row r="4368">
          <cell r="H4368" t="str">
            <v>Montejo de la Sierra</v>
          </cell>
        </row>
        <row r="4369">
          <cell r="H4369" t="str">
            <v>Moraleja de Enmedio</v>
          </cell>
        </row>
        <row r="4370">
          <cell r="H4370" t="str">
            <v>Moralzarzal</v>
          </cell>
        </row>
        <row r="4371">
          <cell r="H4371" t="str">
            <v>Morata de Tajuña</v>
          </cell>
        </row>
        <row r="4372">
          <cell r="H4372" t="str">
            <v>Móstoles</v>
          </cell>
        </row>
        <row r="4373">
          <cell r="H4373" t="str">
            <v>Navacerrada</v>
          </cell>
        </row>
        <row r="4374">
          <cell r="H4374" t="str">
            <v>Navalafuente</v>
          </cell>
        </row>
        <row r="4375">
          <cell r="H4375" t="str">
            <v>Navalagamella</v>
          </cell>
        </row>
        <row r="4376">
          <cell r="H4376" t="str">
            <v>Navalcarnero</v>
          </cell>
        </row>
        <row r="4377">
          <cell r="H4377" t="str">
            <v>Navarredonda y San Mamés</v>
          </cell>
        </row>
        <row r="4378">
          <cell r="H4378" t="str">
            <v>Navas del Rey</v>
          </cell>
        </row>
        <row r="4379">
          <cell r="H4379" t="str">
            <v>Nuevo Baztán</v>
          </cell>
        </row>
        <row r="4380">
          <cell r="H4380" t="str">
            <v>Olmeda de las Fuentes</v>
          </cell>
        </row>
        <row r="4381">
          <cell r="H4381" t="str">
            <v>Orusco de Tajuña</v>
          </cell>
        </row>
        <row r="4382">
          <cell r="H4382" t="str">
            <v>Paracuellos de Jarama</v>
          </cell>
        </row>
        <row r="4383">
          <cell r="H4383" t="str">
            <v>Parla</v>
          </cell>
        </row>
        <row r="4384">
          <cell r="H4384" t="str">
            <v>Patones</v>
          </cell>
        </row>
        <row r="4385">
          <cell r="H4385" t="str">
            <v>Pedrezuela</v>
          </cell>
        </row>
        <row r="4386">
          <cell r="H4386" t="str">
            <v>Pelayos de la Presa</v>
          </cell>
        </row>
        <row r="4387">
          <cell r="H4387" t="str">
            <v>Perales de Tajuña</v>
          </cell>
        </row>
        <row r="4388">
          <cell r="H4388" t="str">
            <v>Pezuela de las Torres</v>
          </cell>
        </row>
        <row r="4389">
          <cell r="H4389" t="str">
            <v>Pinilla del Valle</v>
          </cell>
        </row>
        <row r="4390">
          <cell r="H4390" t="str">
            <v>Pinto</v>
          </cell>
        </row>
        <row r="4391">
          <cell r="H4391" t="str">
            <v>Piñuécar-Gandullas</v>
          </cell>
        </row>
        <row r="4392">
          <cell r="H4392" t="str">
            <v>Pozuelo de Alarcón</v>
          </cell>
        </row>
        <row r="4393">
          <cell r="H4393" t="str">
            <v>Pozuelo del Rey</v>
          </cell>
        </row>
        <row r="4394">
          <cell r="H4394" t="str">
            <v>Prádena del Rincón</v>
          </cell>
        </row>
        <row r="4395">
          <cell r="H4395" t="str">
            <v>Puebla de la Sierra</v>
          </cell>
        </row>
        <row r="4396">
          <cell r="H4396" t="str">
            <v>Puentes Viejas</v>
          </cell>
        </row>
        <row r="4397">
          <cell r="H4397" t="str">
            <v>Quijorna</v>
          </cell>
        </row>
        <row r="4398">
          <cell r="H4398" t="str">
            <v>Rascafría</v>
          </cell>
        </row>
        <row r="4399">
          <cell r="H4399" t="str">
            <v>Redueña</v>
          </cell>
        </row>
        <row r="4400">
          <cell r="H4400" t="str">
            <v>Ribatejada</v>
          </cell>
        </row>
        <row r="4401">
          <cell r="H4401" t="str">
            <v>Rivas-Vaciamadrid</v>
          </cell>
        </row>
        <row r="4402">
          <cell r="H4402" t="str">
            <v>Robledillo de la Jara</v>
          </cell>
        </row>
        <row r="4403">
          <cell r="H4403" t="str">
            <v>Robledo de Chavela</v>
          </cell>
        </row>
        <row r="4404">
          <cell r="H4404" t="str">
            <v>Robregordo</v>
          </cell>
        </row>
        <row r="4405">
          <cell r="H4405" t="str">
            <v>Rozas de Madrid, Las</v>
          </cell>
        </row>
        <row r="4406">
          <cell r="H4406" t="str">
            <v>Rozas de Puerto Real</v>
          </cell>
        </row>
        <row r="4407">
          <cell r="H4407" t="str">
            <v>San Agustín del Guadalix</v>
          </cell>
        </row>
        <row r="4408">
          <cell r="H4408" t="str">
            <v>San Fernando de Henares</v>
          </cell>
        </row>
        <row r="4409">
          <cell r="H4409" t="str">
            <v>San Lorenzo de El Escorial</v>
          </cell>
        </row>
        <row r="4410">
          <cell r="H4410" t="str">
            <v>San Martín de la Vega</v>
          </cell>
        </row>
        <row r="4411">
          <cell r="H4411" t="str">
            <v>San Martín de Valdeiglesias</v>
          </cell>
        </row>
        <row r="4412">
          <cell r="H4412" t="str">
            <v>San Sebastián de los Reyes</v>
          </cell>
        </row>
        <row r="4413">
          <cell r="H4413" t="str">
            <v>Santa María de la Alameda</v>
          </cell>
        </row>
        <row r="4414">
          <cell r="H4414" t="str">
            <v>Santorcaz</v>
          </cell>
        </row>
        <row r="4415">
          <cell r="H4415" t="str">
            <v>Santos de la Humosa, Los</v>
          </cell>
        </row>
        <row r="4416">
          <cell r="H4416" t="str">
            <v>Serna del Monte, La</v>
          </cell>
        </row>
        <row r="4417">
          <cell r="H4417" t="str">
            <v>Serranillos del Valle</v>
          </cell>
        </row>
        <row r="4418">
          <cell r="H4418" t="str">
            <v>Sevilla la Nueva</v>
          </cell>
        </row>
        <row r="4419">
          <cell r="H4419" t="str">
            <v>Somosierra</v>
          </cell>
        </row>
        <row r="4420">
          <cell r="H4420" t="str">
            <v>Soto del Real</v>
          </cell>
        </row>
        <row r="4421">
          <cell r="H4421" t="str">
            <v>Talamanca de Jarama</v>
          </cell>
        </row>
        <row r="4422">
          <cell r="H4422" t="str">
            <v>Tielmes</v>
          </cell>
        </row>
        <row r="4423">
          <cell r="H4423" t="str">
            <v>Titulcia</v>
          </cell>
        </row>
        <row r="4424">
          <cell r="H4424" t="str">
            <v>Torrejón de Ardoz</v>
          </cell>
        </row>
        <row r="4425">
          <cell r="H4425" t="str">
            <v>Torrejón de la Calzada</v>
          </cell>
        </row>
        <row r="4426">
          <cell r="H4426" t="str">
            <v>Torrejón de Velasco</v>
          </cell>
        </row>
        <row r="4427">
          <cell r="H4427" t="str">
            <v>Torrelaguna</v>
          </cell>
        </row>
        <row r="4428">
          <cell r="H4428" t="str">
            <v>Torrelodones</v>
          </cell>
        </row>
        <row r="4429">
          <cell r="H4429" t="str">
            <v>Torremocha de Jarama</v>
          </cell>
        </row>
        <row r="4430">
          <cell r="H4430" t="str">
            <v>Torres de la Alameda</v>
          </cell>
        </row>
        <row r="4431">
          <cell r="H4431" t="str">
            <v>Tres Cantos</v>
          </cell>
        </row>
        <row r="4432">
          <cell r="H4432" t="str">
            <v>Valdaracete</v>
          </cell>
        </row>
        <row r="4433">
          <cell r="H4433" t="str">
            <v>Valdeavero</v>
          </cell>
        </row>
        <row r="4434">
          <cell r="H4434" t="str">
            <v>Valdelaguna</v>
          </cell>
        </row>
        <row r="4435">
          <cell r="H4435" t="str">
            <v>Valdemanco</v>
          </cell>
        </row>
        <row r="4436">
          <cell r="H4436" t="str">
            <v>Valdemaqueda</v>
          </cell>
        </row>
        <row r="4437">
          <cell r="H4437" t="str">
            <v>Valdemorillo</v>
          </cell>
        </row>
        <row r="4438">
          <cell r="H4438" t="str">
            <v>Valdemoro</v>
          </cell>
        </row>
        <row r="4439">
          <cell r="H4439" t="str">
            <v>Valdeolmos-Alalpardo</v>
          </cell>
        </row>
        <row r="4440">
          <cell r="H4440" t="str">
            <v>Valdepiélagos</v>
          </cell>
        </row>
        <row r="4441">
          <cell r="H4441" t="str">
            <v>Valdetorres de Jarama</v>
          </cell>
        </row>
        <row r="4442">
          <cell r="H4442" t="str">
            <v>Valdilecha</v>
          </cell>
        </row>
        <row r="4443">
          <cell r="H4443" t="str">
            <v>Valverde de Alcalá</v>
          </cell>
        </row>
        <row r="4444">
          <cell r="H4444" t="str">
            <v>Velilla de San Antonio</v>
          </cell>
        </row>
        <row r="4445">
          <cell r="H4445" t="str">
            <v>Vellón, El</v>
          </cell>
        </row>
        <row r="4446">
          <cell r="H4446" t="str">
            <v>Venturada</v>
          </cell>
        </row>
        <row r="4447">
          <cell r="H4447" t="str">
            <v>Villa del Prado</v>
          </cell>
        </row>
        <row r="4448">
          <cell r="H4448" t="str">
            <v>Villaconejos</v>
          </cell>
        </row>
        <row r="4449">
          <cell r="H4449" t="str">
            <v>Villalbilla</v>
          </cell>
        </row>
        <row r="4450">
          <cell r="H4450" t="str">
            <v>Villamanrique de Tajo</v>
          </cell>
        </row>
        <row r="4451">
          <cell r="H4451" t="str">
            <v>Villamanta</v>
          </cell>
        </row>
        <row r="4452">
          <cell r="H4452" t="str">
            <v>Villamantilla</v>
          </cell>
        </row>
        <row r="4453">
          <cell r="H4453" t="str">
            <v>Villanueva de la Cañada</v>
          </cell>
        </row>
        <row r="4454">
          <cell r="H4454" t="str">
            <v>Villanueva de Perales</v>
          </cell>
        </row>
        <row r="4455">
          <cell r="H4455" t="str">
            <v>Villanueva del Pardillo</v>
          </cell>
        </row>
        <row r="4456">
          <cell r="H4456" t="str">
            <v>Villar del Olmo</v>
          </cell>
        </row>
        <row r="4457">
          <cell r="H4457" t="str">
            <v>Villarejo de Salvanés</v>
          </cell>
        </row>
        <row r="4458">
          <cell r="H4458" t="str">
            <v>Villaviciosa de Odón</v>
          </cell>
        </row>
        <row r="4459">
          <cell r="H4459" t="str">
            <v>Villavieja del Lozoya</v>
          </cell>
        </row>
        <row r="4460">
          <cell r="H4460" t="str">
            <v>Zarzalejo</v>
          </cell>
        </row>
        <row r="4461">
          <cell r="H4461" t="str">
            <v>Alameda</v>
          </cell>
        </row>
        <row r="4462">
          <cell r="H4462" t="str">
            <v>Alcaucín</v>
          </cell>
        </row>
        <row r="4463">
          <cell r="H4463" t="str">
            <v>Alfarnate</v>
          </cell>
        </row>
        <row r="4464">
          <cell r="H4464" t="str">
            <v>Alfarnatejo</v>
          </cell>
        </row>
        <row r="4465">
          <cell r="H4465" t="str">
            <v>Algarrobo</v>
          </cell>
        </row>
        <row r="4466">
          <cell r="H4466" t="str">
            <v>Algatocín</v>
          </cell>
        </row>
        <row r="4467">
          <cell r="H4467" t="str">
            <v>Alhaurín de la Torre</v>
          </cell>
        </row>
        <row r="4468">
          <cell r="H4468" t="str">
            <v>Alhaurín el Grande</v>
          </cell>
        </row>
        <row r="4469">
          <cell r="H4469" t="str">
            <v>Almáchar</v>
          </cell>
        </row>
        <row r="4470">
          <cell r="H4470" t="str">
            <v>Almargen</v>
          </cell>
        </row>
        <row r="4471">
          <cell r="H4471" t="str">
            <v>Almogía</v>
          </cell>
        </row>
        <row r="4472">
          <cell r="H4472" t="str">
            <v>Álora</v>
          </cell>
        </row>
        <row r="4473">
          <cell r="H4473" t="str">
            <v>Alozaina</v>
          </cell>
        </row>
        <row r="4474">
          <cell r="H4474" t="str">
            <v>Alpandeire</v>
          </cell>
        </row>
        <row r="4475">
          <cell r="H4475" t="str">
            <v>Antequera</v>
          </cell>
        </row>
        <row r="4476">
          <cell r="H4476" t="str">
            <v>Árchez</v>
          </cell>
        </row>
        <row r="4477">
          <cell r="H4477" t="str">
            <v>Archidona</v>
          </cell>
        </row>
        <row r="4478">
          <cell r="H4478" t="str">
            <v>Ardales</v>
          </cell>
        </row>
        <row r="4479">
          <cell r="H4479" t="str">
            <v>Arenas</v>
          </cell>
        </row>
        <row r="4480">
          <cell r="H4480" t="str">
            <v>Arriate</v>
          </cell>
        </row>
        <row r="4481">
          <cell r="H4481" t="str">
            <v>Atajate</v>
          </cell>
        </row>
        <row r="4482">
          <cell r="H4482" t="str">
            <v>Benadalid</v>
          </cell>
        </row>
        <row r="4483">
          <cell r="H4483" t="str">
            <v>Benahavís</v>
          </cell>
        </row>
        <row r="4484">
          <cell r="H4484" t="str">
            <v>Benalauría</v>
          </cell>
        </row>
        <row r="4485">
          <cell r="H4485" t="str">
            <v>Benalmádena</v>
          </cell>
        </row>
        <row r="4486">
          <cell r="H4486" t="str">
            <v>Benamargosa</v>
          </cell>
        </row>
        <row r="4487">
          <cell r="H4487" t="str">
            <v>Benamocarra</v>
          </cell>
        </row>
        <row r="4488">
          <cell r="H4488" t="str">
            <v>Benaoján</v>
          </cell>
        </row>
        <row r="4489">
          <cell r="H4489" t="str">
            <v>Benarrabá</v>
          </cell>
        </row>
        <row r="4490">
          <cell r="H4490" t="str">
            <v>Borge, El</v>
          </cell>
        </row>
        <row r="4491">
          <cell r="H4491" t="str">
            <v>Burgo, El</v>
          </cell>
        </row>
        <row r="4492">
          <cell r="H4492" t="str">
            <v>Campillos</v>
          </cell>
        </row>
        <row r="4493">
          <cell r="H4493" t="str">
            <v>Canillas de Aceituno</v>
          </cell>
        </row>
        <row r="4494">
          <cell r="H4494" t="str">
            <v>Canillas de Albaida</v>
          </cell>
        </row>
        <row r="4495">
          <cell r="H4495" t="str">
            <v>Cañete la Real</v>
          </cell>
        </row>
        <row r="4496">
          <cell r="H4496" t="str">
            <v>Carratraca</v>
          </cell>
        </row>
        <row r="4497">
          <cell r="H4497" t="str">
            <v>Cartajima</v>
          </cell>
        </row>
        <row r="4498">
          <cell r="H4498" t="str">
            <v>Cártama</v>
          </cell>
        </row>
        <row r="4499">
          <cell r="H4499" t="str">
            <v>Casabermeja</v>
          </cell>
        </row>
        <row r="4500">
          <cell r="H4500" t="str">
            <v>Casarabonela</v>
          </cell>
        </row>
        <row r="4501">
          <cell r="H4501" t="str">
            <v>Casares</v>
          </cell>
        </row>
        <row r="4502">
          <cell r="H4502" t="str">
            <v>Coín</v>
          </cell>
        </row>
        <row r="4503">
          <cell r="H4503" t="str">
            <v>Colmenar</v>
          </cell>
        </row>
        <row r="4504">
          <cell r="H4504" t="str">
            <v>Comares</v>
          </cell>
        </row>
        <row r="4505">
          <cell r="H4505" t="str">
            <v>Cómpeta</v>
          </cell>
        </row>
        <row r="4506">
          <cell r="H4506" t="str">
            <v>Cortes de la Frontera</v>
          </cell>
        </row>
        <row r="4507">
          <cell r="H4507" t="str">
            <v>Cuevas Bajas</v>
          </cell>
        </row>
        <row r="4508">
          <cell r="H4508" t="str">
            <v>Cuevas de San Marcos</v>
          </cell>
        </row>
        <row r="4509">
          <cell r="H4509" t="str">
            <v>Cuevas del Becerro</v>
          </cell>
        </row>
        <row r="4510">
          <cell r="H4510" t="str">
            <v>Cútar</v>
          </cell>
        </row>
        <row r="4511">
          <cell r="H4511" t="str">
            <v>Estepona</v>
          </cell>
        </row>
        <row r="4512">
          <cell r="H4512" t="str">
            <v>Faraján</v>
          </cell>
        </row>
        <row r="4513">
          <cell r="H4513" t="str">
            <v>Frigiliana</v>
          </cell>
        </row>
        <row r="4514">
          <cell r="H4514" t="str">
            <v>Fuengirola</v>
          </cell>
        </row>
        <row r="4515">
          <cell r="H4515" t="str">
            <v>Fuente de Piedra</v>
          </cell>
        </row>
        <row r="4516">
          <cell r="H4516" t="str">
            <v>Gaucín</v>
          </cell>
        </row>
        <row r="4517">
          <cell r="H4517" t="str">
            <v>Genalguacil</v>
          </cell>
        </row>
        <row r="4518">
          <cell r="H4518" t="str">
            <v>Guaro</v>
          </cell>
        </row>
        <row r="4519">
          <cell r="H4519" t="str">
            <v>Humilladero</v>
          </cell>
        </row>
        <row r="4520">
          <cell r="H4520" t="str">
            <v>Igualeja</v>
          </cell>
        </row>
        <row r="4521">
          <cell r="H4521" t="str">
            <v>Istán</v>
          </cell>
        </row>
        <row r="4522">
          <cell r="H4522" t="str">
            <v>Iznate</v>
          </cell>
        </row>
        <row r="4523">
          <cell r="H4523" t="str">
            <v>Jimera de Líbar</v>
          </cell>
        </row>
        <row r="4524">
          <cell r="H4524" t="str">
            <v>Jubrique</v>
          </cell>
        </row>
        <row r="4525">
          <cell r="H4525" t="str">
            <v>Júzcar</v>
          </cell>
        </row>
        <row r="4526">
          <cell r="H4526" t="str">
            <v>Macharaviaya</v>
          </cell>
        </row>
        <row r="4527">
          <cell r="H4527" t="str">
            <v>Málaga</v>
          </cell>
        </row>
        <row r="4528">
          <cell r="H4528" t="str">
            <v>Manilva</v>
          </cell>
        </row>
        <row r="4529">
          <cell r="H4529" t="str">
            <v>Marbella</v>
          </cell>
        </row>
        <row r="4530">
          <cell r="H4530" t="str">
            <v>Mijas</v>
          </cell>
        </row>
        <row r="4531">
          <cell r="H4531" t="str">
            <v>Moclinejo</v>
          </cell>
        </row>
        <row r="4532">
          <cell r="H4532" t="str">
            <v>Mollina</v>
          </cell>
        </row>
        <row r="4533">
          <cell r="H4533" t="str">
            <v>Monda</v>
          </cell>
        </row>
        <row r="4534">
          <cell r="H4534" t="str">
            <v>Montejaque</v>
          </cell>
        </row>
        <row r="4535">
          <cell r="H4535" t="str">
            <v>Nerja</v>
          </cell>
        </row>
        <row r="4536">
          <cell r="H4536" t="str">
            <v>Ojén</v>
          </cell>
        </row>
        <row r="4537">
          <cell r="H4537" t="str">
            <v>Parauta</v>
          </cell>
        </row>
        <row r="4538">
          <cell r="H4538" t="str">
            <v>Periana</v>
          </cell>
        </row>
        <row r="4539">
          <cell r="H4539" t="str">
            <v>Pizarra</v>
          </cell>
        </row>
        <row r="4540">
          <cell r="H4540" t="str">
            <v>Pujerra</v>
          </cell>
        </row>
        <row r="4541">
          <cell r="H4541" t="str">
            <v>Rincón de la Victoria</v>
          </cell>
        </row>
        <row r="4542">
          <cell r="H4542" t="str">
            <v>Riogordo</v>
          </cell>
        </row>
        <row r="4543">
          <cell r="H4543" t="str">
            <v>Ronda</v>
          </cell>
        </row>
        <row r="4544">
          <cell r="H4544" t="str">
            <v>Salares</v>
          </cell>
        </row>
        <row r="4545">
          <cell r="H4545" t="str">
            <v>Sayalonga</v>
          </cell>
        </row>
        <row r="4546">
          <cell r="H4546" t="str">
            <v>Sedella</v>
          </cell>
        </row>
        <row r="4547">
          <cell r="H4547" t="str">
            <v>Sierra de Yeguas</v>
          </cell>
        </row>
        <row r="4548">
          <cell r="H4548" t="str">
            <v>Teba</v>
          </cell>
        </row>
        <row r="4549">
          <cell r="H4549" t="str">
            <v>Tolox</v>
          </cell>
        </row>
        <row r="4550">
          <cell r="H4550" t="str">
            <v>Torremolinos</v>
          </cell>
        </row>
        <row r="4551">
          <cell r="H4551" t="str">
            <v>Torrox</v>
          </cell>
        </row>
        <row r="4552">
          <cell r="H4552" t="str">
            <v>Totalán</v>
          </cell>
        </row>
        <row r="4553">
          <cell r="H4553" t="str">
            <v>Valle de Abdalajís</v>
          </cell>
        </row>
        <row r="4554">
          <cell r="H4554" t="str">
            <v>Vélez-Málaga</v>
          </cell>
        </row>
        <row r="4555">
          <cell r="H4555" t="str">
            <v>Villanueva de Algaidas</v>
          </cell>
        </row>
        <row r="4556">
          <cell r="H4556" t="str">
            <v>Villanueva de la Concepción</v>
          </cell>
        </row>
        <row r="4557">
          <cell r="H4557" t="str">
            <v>Villanueva de Tapia</v>
          </cell>
        </row>
        <row r="4558">
          <cell r="H4558" t="str">
            <v>Villanueva del Rosario</v>
          </cell>
        </row>
        <row r="4559">
          <cell r="H4559" t="str">
            <v>Villanueva del Trabuco</v>
          </cell>
        </row>
        <row r="4560">
          <cell r="H4560" t="str">
            <v>Viñuela</v>
          </cell>
        </row>
        <row r="4561">
          <cell r="H4561" t="str">
            <v>Yunquera</v>
          </cell>
        </row>
        <row r="4562">
          <cell r="H4562" t="str">
            <v>Abanilla</v>
          </cell>
        </row>
        <row r="4563">
          <cell r="H4563" t="str">
            <v>Abarán</v>
          </cell>
        </row>
        <row r="4564">
          <cell r="H4564" t="str">
            <v>Águilas</v>
          </cell>
        </row>
        <row r="4565">
          <cell r="H4565" t="str">
            <v>Albudeite</v>
          </cell>
        </row>
        <row r="4566">
          <cell r="H4566" t="str">
            <v>Alcantarilla</v>
          </cell>
        </row>
        <row r="4567">
          <cell r="H4567" t="str">
            <v>Alcázares, Los</v>
          </cell>
        </row>
        <row r="4568">
          <cell r="H4568" t="str">
            <v>Aledo</v>
          </cell>
        </row>
        <row r="4569">
          <cell r="H4569" t="str">
            <v>Alguazas</v>
          </cell>
        </row>
        <row r="4570">
          <cell r="H4570" t="str">
            <v>Alhama de Murcia</v>
          </cell>
        </row>
        <row r="4571">
          <cell r="H4571" t="str">
            <v>Archena</v>
          </cell>
        </row>
        <row r="4572">
          <cell r="H4572" t="str">
            <v>Beniel</v>
          </cell>
        </row>
        <row r="4573">
          <cell r="H4573" t="str">
            <v>Blanca</v>
          </cell>
        </row>
        <row r="4574">
          <cell r="H4574" t="str">
            <v>Bullas</v>
          </cell>
        </row>
        <row r="4575">
          <cell r="H4575" t="str">
            <v>Calasparra</v>
          </cell>
        </row>
        <row r="4576">
          <cell r="H4576" t="str">
            <v>Campos del Río</v>
          </cell>
        </row>
        <row r="4577">
          <cell r="H4577" t="str">
            <v>Caravaca de la Cruz</v>
          </cell>
        </row>
        <row r="4578">
          <cell r="H4578" t="str">
            <v>Cartagena</v>
          </cell>
        </row>
        <row r="4579">
          <cell r="H4579" t="str">
            <v>Cehegín</v>
          </cell>
        </row>
        <row r="4580">
          <cell r="H4580" t="str">
            <v>Ceutí</v>
          </cell>
        </row>
        <row r="4581">
          <cell r="H4581" t="str">
            <v>Cieza</v>
          </cell>
        </row>
        <row r="4582">
          <cell r="H4582" t="str">
            <v>Fortuna</v>
          </cell>
        </row>
        <row r="4583">
          <cell r="H4583" t="str">
            <v>Fuente Álamo de Murcia</v>
          </cell>
        </row>
        <row r="4584">
          <cell r="H4584" t="str">
            <v>Jumilla</v>
          </cell>
        </row>
        <row r="4585">
          <cell r="H4585" t="str">
            <v>Librilla</v>
          </cell>
        </row>
        <row r="4586">
          <cell r="H4586" t="str">
            <v>Lorca</v>
          </cell>
        </row>
        <row r="4587">
          <cell r="H4587" t="str">
            <v>Lorquí</v>
          </cell>
        </row>
        <row r="4588">
          <cell r="H4588" t="str">
            <v>Mazarrón</v>
          </cell>
        </row>
        <row r="4589">
          <cell r="H4589" t="str">
            <v>Molina de Segura</v>
          </cell>
        </row>
        <row r="4590">
          <cell r="H4590" t="str">
            <v>Moratalla</v>
          </cell>
        </row>
        <row r="4591">
          <cell r="H4591" t="str">
            <v>Mula</v>
          </cell>
        </row>
        <row r="4592">
          <cell r="H4592" t="str">
            <v>Murcia</v>
          </cell>
        </row>
        <row r="4593">
          <cell r="H4593" t="str">
            <v>Ojós</v>
          </cell>
        </row>
        <row r="4594">
          <cell r="H4594" t="str">
            <v>Pliego</v>
          </cell>
        </row>
        <row r="4595">
          <cell r="H4595" t="str">
            <v>Puerto Lumbreras</v>
          </cell>
        </row>
        <row r="4596">
          <cell r="H4596" t="str">
            <v>Ricote</v>
          </cell>
        </row>
        <row r="4597">
          <cell r="H4597" t="str">
            <v>San Javier</v>
          </cell>
        </row>
        <row r="4598">
          <cell r="H4598" t="str">
            <v>San Pedro del Pinatar</v>
          </cell>
        </row>
        <row r="4599">
          <cell r="H4599" t="str">
            <v>Santomera</v>
          </cell>
        </row>
        <row r="4600">
          <cell r="H4600" t="str">
            <v>Torre-Pacheco</v>
          </cell>
        </row>
        <row r="4601">
          <cell r="H4601" t="str">
            <v>Torres de Cotillas, Las</v>
          </cell>
        </row>
        <row r="4602">
          <cell r="H4602" t="str">
            <v>Totana</v>
          </cell>
        </row>
        <row r="4603">
          <cell r="H4603" t="str">
            <v>Ulea</v>
          </cell>
        </row>
        <row r="4604">
          <cell r="H4604" t="str">
            <v>Unión, La</v>
          </cell>
        </row>
        <row r="4605">
          <cell r="H4605" t="str">
            <v>Villanueva del Río Segura</v>
          </cell>
        </row>
        <row r="4606">
          <cell r="H4606" t="str">
            <v>Yecla</v>
          </cell>
        </row>
        <row r="4607">
          <cell r="H4607" t="str">
            <v>Abáigar</v>
          </cell>
        </row>
        <row r="4608">
          <cell r="H4608" t="str">
            <v>Abárzuza/Abartzuza</v>
          </cell>
        </row>
        <row r="4609">
          <cell r="H4609" t="str">
            <v>Abaurregaina/Abaurrea Alta</v>
          </cell>
        </row>
        <row r="4610">
          <cell r="H4610" t="str">
            <v>Abaurrepea/Abaurrea Baja</v>
          </cell>
        </row>
        <row r="4611">
          <cell r="H4611" t="str">
            <v>Aberin</v>
          </cell>
        </row>
        <row r="4612">
          <cell r="H4612" t="str">
            <v>Ablitas</v>
          </cell>
        </row>
        <row r="4613">
          <cell r="H4613" t="str">
            <v>Adiós</v>
          </cell>
        </row>
        <row r="4614">
          <cell r="H4614" t="str">
            <v>Aguilar de Codés</v>
          </cell>
        </row>
        <row r="4615">
          <cell r="H4615" t="str">
            <v>Aibar/Oibar</v>
          </cell>
        </row>
        <row r="4616">
          <cell r="H4616" t="str">
            <v>Allín/Allin</v>
          </cell>
        </row>
        <row r="4617">
          <cell r="H4617" t="str">
            <v>Allo</v>
          </cell>
        </row>
        <row r="4618">
          <cell r="H4618" t="str">
            <v>Altsasu/Alsasua</v>
          </cell>
        </row>
        <row r="4619">
          <cell r="H4619" t="str">
            <v>Améscoa Baja</v>
          </cell>
        </row>
        <row r="4620">
          <cell r="H4620" t="str">
            <v>Ancín/Antzin</v>
          </cell>
        </row>
        <row r="4621">
          <cell r="H4621" t="str">
            <v>Andosilla</v>
          </cell>
        </row>
        <row r="4622">
          <cell r="H4622" t="str">
            <v>Ansoáin/Antsoain</v>
          </cell>
        </row>
        <row r="4623">
          <cell r="H4623" t="str">
            <v>Anue</v>
          </cell>
        </row>
        <row r="4624">
          <cell r="H4624" t="str">
            <v>Añorbe</v>
          </cell>
        </row>
        <row r="4625">
          <cell r="H4625" t="str">
            <v>Aoiz/Agoitz</v>
          </cell>
        </row>
        <row r="4626">
          <cell r="H4626" t="str">
            <v>Araitz</v>
          </cell>
        </row>
        <row r="4627">
          <cell r="H4627" t="str">
            <v>Arakil</v>
          </cell>
        </row>
        <row r="4628">
          <cell r="H4628" t="str">
            <v>Aranarache/Aranaratxe</v>
          </cell>
        </row>
        <row r="4629">
          <cell r="H4629" t="str">
            <v>Aranguren</v>
          </cell>
        </row>
        <row r="4630">
          <cell r="H4630" t="str">
            <v>Arano</v>
          </cell>
        </row>
        <row r="4631">
          <cell r="H4631" t="str">
            <v>Arantza</v>
          </cell>
        </row>
        <row r="4632">
          <cell r="H4632" t="str">
            <v>Aras</v>
          </cell>
        </row>
        <row r="4633">
          <cell r="H4633" t="str">
            <v>Arbizu</v>
          </cell>
        </row>
        <row r="4634">
          <cell r="H4634" t="str">
            <v>Arce/Artzi</v>
          </cell>
        </row>
        <row r="4635">
          <cell r="H4635" t="str">
            <v>Arcos, Los</v>
          </cell>
        </row>
        <row r="4636">
          <cell r="H4636" t="str">
            <v>Arellano</v>
          </cell>
        </row>
        <row r="4637">
          <cell r="H4637" t="str">
            <v>Areso</v>
          </cell>
        </row>
        <row r="4638">
          <cell r="H4638" t="str">
            <v>Arguedas</v>
          </cell>
        </row>
        <row r="4639">
          <cell r="H4639" t="str">
            <v>Aria</v>
          </cell>
        </row>
        <row r="4640">
          <cell r="H4640" t="str">
            <v>Aribe</v>
          </cell>
        </row>
        <row r="4641">
          <cell r="H4641" t="str">
            <v>Armañanzas</v>
          </cell>
        </row>
        <row r="4642">
          <cell r="H4642" t="str">
            <v>Arróniz</v>
          </cell>
        </row>
        <row r="4643">
          <cell r="H4643" t="str">
            <v>Arruazu</v>
          </cell>
        </row>
        <row r="4644">
          <cell r="H4644" t="str">
            <v>Artajona</v>
          </cell>
        </row>
        <row r="4645">
          <cell r="H4645" t="str">
            <v>Artazu</v>
          </cell>
        </row>
        <row r="4646">
          <cell r="H4646" t="str">
            <v>Atez/Atetz</v>
          </cell>
        </row>
        <row r="4647">
          <cell r="H4647" t="str">
            <v>Auritz/Burguete</v>
          </cell>
        </row>
        <row r="4648">
          <cell r="H4648" t="str">
            <v>Ayegui/Aiegi</v>
          </cell>
        </row>
        <row r="4649">
          <cell r="H4649" t="str">
            <v>Azagra</v>
          </cell>
        </row>
        <row r="4650">
          <cell r="H4650" t="str">
            <v>Azuelo</v>
          </cell>
        </row>
        <row r="4651">
          <cell r="H4651" t="str">
            <v>Bakaiku</v>
          </cell>
        </row>
        <row r="4652">
          <cell r="H4652" t="str">
            <v>Barañain</v>
          </cell>
        </row>
        <row r="4653">
          <cell r="H4653" t="str">
            <v>Barásoain</v>
          </cell>
        </row>
        <row r="4654">
          <cell r="H4654" t="str">
            <v>Barbarin</v>
          </cell>
        </row>
        <row r="4655">
          <cell r="H4655" t="str">
            <v>Bargota</v>
          </cell>
        </row>
        <row r="4656">
          <cell r="H4656" t="str">
            <v>Barillas</v>
          </cell>
        </row>
        <row r="4657">
          <cell r="H4657" t="str">
            <v>Basaburua</v>
          </cell>
        </row>
        <row r="4658">
          <cell r="H4658" t="str">
            <v>Baztan</v>
          </cell>
        </row>
        <row r="4659">
          <cell r="H4659" t="str">
            <v>Beintza-Labaien</v>
          </cell>
        </row>
        <row r="4660">
          <cell r="H4660" t="str">
            <v>Beire</v>
          </cell>
        </row>
        <row r="4661">
          <cell r="H4661" t="str">
            <v>Belascoáin</v>
          </cell>
        </row>
        <row r="4662">
          <cell r="H4662" t="str">
            <v>Bera</v>
          </cell>
        </row>
        <row r="4663">
          <cell r="H4663" t="str">
            <v>Berbinzana</v>
          </cell>
        </row>
        <row r="4664">
          <cell r="H4664" t="str">
            <v>Beriáin</v>
          </cell>
        </row>
        <row r="4665">
          <cell r="H4665" t="str">
            <v>Berrioplano/Berriobeiti</v>
          </cell>
        </row>
        <row r="4666">
          <cell r="H4666" t="str">
            <v>Berriozar</v>
          </cell>
        </row>
        <row r="4667">
          <cell r="H4667" t="str">
            <v>Bertizarana</v>
          </cell>
        </row>
        <row r="4668">
          <cell r="H4668" t="str">
            <v>Betelu</v>
          </cell>
        </row>
        <row r="4669">
          <cell r="H4669" t="str">
            <v>Bidaurreta</v>
          </cell>
        </row>
        <row r="4670">
          <cell r="H4670" t="str">
            <v>Biurrun-Olcoz</v>
          </cell>
        </row>
        <row r="4671">
          <cell r="H4671" t="str">
            <v>Buñuel</v>
          </cell>
        </row>
        <row r="4672">
          <cell r="H4672" t="str">
            <v>Burgui/Burgi</v>
          </cell>
        </row>
        <row r="4673">
          <cell r="H4673" t="str">
            <v>Burlada/Burlata</v>
          </cell>
        </row>
        <row r="4674">
          <cell r="H4674" t="str">
            <v>Busto, El</v>
          </cell>
        </row>
        <row r="4675">
          <cell r="H4675" t="str">
            <v>Cabanillas</v>
          </cell>
        </row>
        <row r="4676">
          <cell r="H4676" t="str">
            <v>Cabredo</v>
          </cell>
        </row>
        <row r="4677">
          <cell r="H4677" t="str">
            <v>Cadreita</v>
          </cell>
        </row>
        <row r="4678">
          <cell r="H4678" t="str">
            <v>Caparroso</v>
          </cell>
        </row>
        <row r="4679">
          <cell r="H4679" t="str">
            <v>Cárcar</v>
          </cell>
        </row>
        <row r="4680">
          <cell r="H4680" t="str">
            <v>Carcastillo</v>
          </cell>
        </row>
        <row r="4681">
          <cell r="H4681" t="str">
            <v>Cascante</v>
          </cell>
        </row>
        <row r="4682">
          <cell r="H4682" t="str">
            <v>Cáseda</v>
          </cell>
        </row>
        <row r="4683">
          <cell r="H4683" t="str">
            <v>Castejón</v>
          </cell>
        </row>
        <row r="4684">
          <cell r="H4684" t="str">
            <v>Castillonuevo</v>
          </cell>
        </row>
        <row r="4685">
          <cell r="H4685" t="str">
            <v>Cendea de Olza/Oltza Zendea</v>
          </cell>
        </row>
        <row r="4686">
          <cell r="H4686" t="str">
            <v>Cintruénigo</v>
          </cell>
        </row>
        <row r="4687">
          <cell r="H4687" t="str">
            <v>Cirauqui/Zirauki</v>
          </cell>
        </row>
        <row r="4688">
          <cell r="H4688" t="str">
            <v>Ciriza/Ziritza</v>
          </cell>
        </row>
        <row r="4689">
          <cell r="H4689" t="str">
            <v>Cizur</v>
          </cell>
        </row>
        <row r="4690">
          <cell r="H4690" t="str">
            <v>Corella</v>
          </cell>
        </row>
        <row r="4691">
          <cell r="H4691" t="str">
            <v>Cortes</v>
          </cell>
        </row>
        <row r="4692">
          <cell r="H4692" t="str">
            <v>Desojo</v>
          </cell>
        </row>
        <row r="4693">
          <cell r="H4693" t="str">
            <v>Dicastillo</v>
          </cell>
        </row>
        <row r="4694">
          <cell r="H4694" t="str">
            <v>Donamaria</v>
          </cell>
        </row>
        <row r="4695">
          <cell r="H4695" t="str">
            <v>Doneztebe/Santesteban</v>
          </cell>
        </row>
        <row r="4696">
          <cell r="H4696" t="str">
            <v>Echarri</v>
          </cell>
        </row>
        <row r="4697">
          <cell r="H4697" t="str">
            <v>Egüés</v>
          </cell>
        </row>
        <row r="4698">
          <cell r="H4698" t="str">
            <v>Elgorriaga</v>
          </cell>
        </row>
        <row r="4699">
          <cell r="H4699" t="str">
            <v>Enériz/Eneritz</v>
          </cell>
        </row>
        <row r="4700">
          <cell r="H4700" t="str">
            <v>Eratsun</v>
          </cell>
        </row>
        <row r="4701">
          <cell r="H4701" t="str">
            <v>Ergoiena</v>
          </cell>
        </row>
        <row r="4702">
          <cell r="H4702" t="str">
            <v>Erro</v>
          </cell>
        </row>
        <row r="4703">
          <cell r="H4703" t="str">
            <v>Eslava</v>
          </cell>
        </row>
        <row r="4704">
          <cell r="H4704" t="str">
            <v>Esparza de Salazar/Espartza Zaraitzu</v>
          </cell>
        </row>
        <row r="4705">
          <cell r="H4705" t="str">
            <v>Espronceda</v>
          </cell>
        </row>
        <row r="4706">
          <cell r="H4706" t="str">
            <v>Estella-Lizarra</v>
          </cell>
        </row>
        <row r="4707">
          <cell r="H4707" t="str">
            <v>Esteribar</v>
          </cell>
        </row>
        <row r="4708">
          <cell r="H4708" t="str">
            <v>Etayo</v>
          </cell>
        </row>
        <row r="4709">
          <cell r="H4709" t="str">
            <v>Etxalar</v>
          </cell>
        </row>
        <row r="4710">
          <cell r="H4710" t="str">
            <v>Etxarri-Aranatz</v>
          </cell>
        </row>
        <row r="4711">
          <cell r="H4711" t="str">
            <v>Etxauri</v>
          </cell>
        </row>
        <row r="4712">
          <cell r="H4712" t="str">
            <v>Eulate</v>
          </cell>
        </row>
        <row r="4713">
          <cell r="H4713" t="str">
            <v>Ezcabarte</v>
          </cell>
        </row>
        <row r="4714">
          <cell r="H4714" t="str">
            <v>Ezcároz/Ezkaroze</v>
          </cell>
        </row>
        <row r="4715">
          <cell r="H4715" t="str">
            <v>Ezkurra</v>
          </cell>
        </row>
        <row r="4716">
          <cell r="H4716" t="str">
            <v>Ezprogui</v>
          </cell>
        </row>
        <row r="4717">
          <cell r="H4717" t="str">
            <v>Falces</v>
          </cell>
        </row>
        <row r="4718">
          <cell r="H4718" t="str">
            <v>Fitero</v>
          </cell>
        </row>
        <row r="4719">
          <cell r="H4719" t="str">
            <v>Fontellas</v>
          </cell>
        </row>
        <row r="4720">
          <cell r="H4720" t="str">
            <v>Funes</v>
          </cell>
        </row>
        <row r="4721">
          <cell r="H4721" t="str">
            <v>Fustiñana</v>
          </cell>
        </row>
        <row r="4722">
          <cell r="H4722" t="str">
            <v>Galar</v>
          </cell>
        </row>
        <row r="4723">
          <cell r="H4723" t="str">
            <v>Gallipienzo/Galipentzu</v>
          </cell>
        </row>
        <row r="4724">
          <cell r="H4724" t="str">
            <v>Gallués/Galoze</v>
          </cell>
        </row>
        <row r="4725">
          <cell r="H4725" t="str">
            <v>Garaioa</v>
          </cell>
        </row>
        <row r="4726">
          <cell r="H4726" t="str">
            <v>Garde</v>
          </cell>
        </row>
        <row r="4727">
          <cell r="H4727" t="str">
            <v>Garínoain</v>
          </cell>
        </row>
        <row r="4728">
          <cell r="H4728" t="str">
            <v>Garralda</v>
          </cell>
        </row>
        <row r="4729">
          <cell r="H4729" t="str">
            <v>Genevilla</v>
          </cell>
        </row>
        <row r="4730">
          <cell r="H4730" t="str">
            <v>Goizueta</v>
          </cell>
        </row>
        <row r="4731">
          <cell r="H4731" t="str">
            <v>Goñi</v>
          </cell>
        </row>
        <row r="4732">
          <cell r="H4732" t="str">
            <v>Güesa/Gorza</v>
          </cell>
        </row>
        <row r="4733">
          <cell r="H4733" t="str">
            <v>Guesálaz/Gesalatz</v>
          </cell>
        </row>
        <row r="4734">
          <cell r="H4734" t="str">
            <v>Guirguillano</v>
          </cell>
        </row>
        <row r="4735">
          <cell r="H4735" t="str">
            <v>Hiriberri/Villanueva de Aezkoa</v>
          </cell>
        </row>
        <row r="4736">
          <cell r="H4736" t="str">
            <v>Huarte/Uharte</v>
          </cell>
        </row>
        <row r="4737">
          <cell r="H4737" t="str">
            <v>Ibargoiti</v>
          </cell>
        </row>
        <row r="4738">
          <cell r="H4738" t="str">
            <v>Igantzi</v>
          </cell>
        </row>
        <row r="4739">
          <cell r="H4739" t="str">
            <v>Igúzquiza</v>
          </cell>
        </row>
        <row r="4740">
          <cell r="H4740" t="str">
            <v>Imotz</v>
          </cell>
        </row>
        <row r="4741">
          <cell r="H4741" t="str">
            <v>Irañeta</v>
          </cell>
        </row>
        <row r="4742">
          <cell r="H4742" t="str">
            <v>Irurtzun</v>
          </cell>
        </row>
        <row r="4743">
          <cell r="H4743" t="str">
            <v>Isaba/Izaba</v>
          </cell>
        </row>
        <row r="4744">
          <cell r="H4744" t="str">
            <v>Ituren</v>
          </cell>
        </row>
        <row r="4745">
          <cell r="H4745" t="str">
            <v>Iturmendi</v>
          </cell>
        </row>
        <row r="4746">
          <cell r="H4746" t="str">
            <v>Iza/Itza</v>
          </cell>
        </row>
        <row r="4747">
          <cell r="H4747" t="str">
            <v>Izagaondoa</v>
          </cell>
        </row>
        <row r="4748">
          <cell r="H4748" t="str">
            <v>Izalzu/Itzaltzu</v>
          </cell>
        </row>
        <row r="4749">
          <cell r="H4749" t="str">
            <v>Jaurrieta</v>
          </cell>
        </row>
        <row r="4750">
          <cell r="H4750" t="str">
            <v>Javier</v>
          </cell>
        </row>
        <row r="4751">
          <cell r="H4751" t="str">
            <v>Juslapeña</v>
          </cell>
        </row>
        <row r="4752">
          <cell r="H4752" t="str">
            <v>Lakuntza</v>
          </cell>
        </row>
        <row r="4753">
          <cell r="H4753" t="str">
            <v>Lana</v>
          </cell>
        </row>
        <row r="4754">
          <cell r="H4754" t="str">
            <v>Lantz</v>
          </cell>
        </row>
        <row r="4755">
          <cell r="H4755" t="str">
            <v>Lapoblación</v>
          </cell>
        </row>
        <row r="4756">
          <cell r="H4756" t="str">
            <v>Larraga</v>
          </cell>
        </row>
        <row r="4757">
          <cell r="H4757" t="str">
            <v>Larraona</v>
          </cell>
        </row>
        <row r="4758">
          <cell r="H4758" t="str">
            <v>Larraun</v>
          </cell>
        </row>
        <row r="4759">
          <cell r="H4759" t="str">
            <v>Lazagurría</v>
          </cell>
        </row>
        <row r="4760">
          <cell r="H4760" t="str">
            <v>Leache/Leatxe</v>
          </cell>
        </row>
        <row r="4761">
          <cell r="H4761" t="str">
            <v>Legarda</v>
          </cell>
        </row>
        <row r="4762">
          <cell r="H4762" t="str">
            <v>Legaria</v>
          </cell>
        </row>
        <row r="4763">
          <cell r="H4763" t="str">
            <v>Leitza</v>
          </cell>
        </row>
        <row r="4764">
          <cell r="H4764" t="str">
            <v>Lekunberri</v>
          </cell>
        </row>
        <row r="4765">
          <cell r="H4765" t="str">
            <v>Leoz/Leotz</v>
          </cell>
        </row>
        <row r="4766">
          <cell r="H4766" t="str">
            <v>Lerga</v>
          </cell>
        </row>
        <row r="4767">
          <cell r="H4767" t="str">
            <v>Lerín</v>
          </cell>
        </row>
        <row r="4768">
          <cell r="H4768" t="str">
            <v>Lesaka</v>
          </cell>
        </row>
        <row r="4769">
          <cell r="H4769" t="str">
            <v>Lezáun</v>
          </cell>
        </row>
        <row r="4770">
          <cell r="H4770" t="str">
            <v>Liédena</v>
          </cell>
        </row>
        <row r="4771">
          <cell r="H4771" t="str">
            <v>Lizoáin-Arriasgoiti</v>
          </cell>
        </row>
        <row r="4772">
          <cell r="H4772" t="str">
            <v>Lodosa</v>
          </cell>
        </row>
        <row r="4773">
          <cell r="H4773" t="str">
            <v>Lónguida/Longida</v>
          </cell>
        </row>
        <row r="4774">
          <cell r="H4774" t="str">
            <v>Lumbier</v>
          </cell>
        </row>
        <row r="4775">
          <cell r="H4775" t="str">
            <v>Luquin</v>
          </cell>
        </row>
        <row r="4776">
          <cell r="H4776" t="str">
            <v>Luzaide/Valcarlos</v>
          </cell>
        </row>
        <row r="4777">
          <cell r="H4777" t="str">
            <v>Mañeru</v>
          </cell>
        </row>
        <row r="4778">
          <cell r="H4778" t="str">
            <v>Marañón</v>
          </cell>
        </row>
        <row r="4779">
          <cell r="H4779" t="str">
            <v>Marcilla</v>
          </cell>
        </row>
        <row r="4780">
          <cell r="H4780" t="str">
            <v>Mélida</v>
          </cell>
        </row>
        <row r="4781">
          <cell r="H4781" t="str">
            <v>Mendavia</v>
          </cell>
        </row>
        <row r="4782">
          <cell r="H4782" t="str">
            <v>Mendaza</v>
          </cell>
        </row>
        <row r="4783">
          <cell r="H4783" t="str">
            <v>Mendigorría</v>
          </cell>
        </row>
        <row r="4784">
          <cell r="H4784" t="str">
            <v>Metauten</v>
          </cell>
        </row>
        <row r="4785">
          <cell r="H4785" t="str">
            <v>Milagro</v>
          </cell>
        </row>
        <row r="4786">
          <cell r="H4786" t="str">
            <v>Mirafuentes</v>
          </cell>
        </row>
        <row r="4787">
          <cell r="H4787" t="str">
            <v>Miranda de Arga</v>
          </cell>
        </row>
        <row r="4788">
          <cell r="H4788" t="str">
            <v>Monreal/Elo</v>
          </cell>
        </row>
        <row r="4789">
          <cell r="H4789" t="str">
            <v>Monteagudo</v>
          </cell>
        </row>
        <row r="4790">
          <cell r="H4790" t="str">
            <v>Morentin</v>
          </cell>
        </row>
        <row r="4791">
          <cell r="H4791" t="str">
            <v>Mues</v>
          </cell>
        </row>
        <row r="4792">
          <cell r="H4792" t="str">
            <v>Murchante</v>
          </cell>
        </row>
        <row r="4793">
          <cell r="H4793" t="str">
            <v>Murieta</v>
          </cell>
        </row>
        <row r="4794">
          <cell r="H4794" t="str">
            <v>Murillo el Cuende</v>
          </cell>
        </row>
        <row r="4795">
          <cell r="H4795" t="str">
            <v>Murillo el Fruto</v>
          </cell>
        </row>
        <row r="4796">
          <cell r="H4796" t="str">
            <v>Muruzábal</v>
          </cell>
        </row>
        <row r="4797">
          <cell r="H4797" t="str">
            <v>Navascués/Nabaskoze</v>
          </cell>
        </row>
        <row r="4798">
          <cell r="H4798" t="str">
            <v>Nazar</v>
          </cell>
        </row>
        <row r="4799">
          <cell r="H4799" t="str">
            <v>Noáin (Valle de Elorz)/Noain (Elortzibar)</v>
          </cell>
        </row>
        <row r="4800">
          <cell r="H4800" t="str">
            <v>Obanos</v>
          </cell>
        </row>
        <row r="4801">
          <cell r="H4801" t="str">
            <v>Ochagavía/Otsagabia</v>
          </cell>
        </row>
        <row r="4802">
          <cell r="H4802" t="str">
            <v>Oco</v>
          </cell>
        </row>
        <row r="4803">
          <cell r="H4803" t="str">
            <v>Odieta</v>
          </cell>
        </row>
        <row r="4804">
          <cell r="H4804" t="str">
            <v>Oitz</v>
          </cell>
        </row>
        <row r="4805">
          <cell r="H4805" t="str">
            <v>Olaibar</v>
          </cell>
        </row>
        <row r="4806">
          <cell r="H4806" t="str">
            <v>Olazti/Olazagutía</v>
          </cell>
        </row>
        <row r="4807">
          <cell r="H4807" t="str">
            <v>Olejua</v>
          </cell>
        </row>
        <row r="4808">
          <cell r="H4808" t="str">
            <v>Olite/Erriberri</v>
          </cell>
        </row>
        <row r="4809">
          <cell r="H4809" t="str">
            <v>Ollo</v>
          </cell>
        </row>
        <row r="4810">
          <cell r="H4810" t="str">
            <v>Olóriz/Oloritz</v>
          </cell>
        </row>
        <row r="4811">
          <cell r="H4811" t="str">
            <v>Orbaizeta</v>
          </cell>
        </row>
        <row r="4812">
          <cell r="H4812" t="str">
            <v>Orbara</v>
          </cell>
        </row>
        <row r="4813">
          <cell r="H4813" t="str">
            <v>Orísoain</v>
          </cell>
        </row>
        <row r="4814">
          <cell r="H4814" t="str">
            <v>Orkoien</v>
          </cell>
        </row>
        <row r="4815">
          <cell r="H4815" t="str">
            <v>Oronz/Orontze</v>
          </cell>
        </row>
        <row r="4816">
          <cell r="H4816" t="str">
            <v>Oroz-Betelu/Orotz-Betelu</v>
          </cell>
        </row>
        <row r="4817">
          <cell r="H4817" t="str">
            <v>Orreaga/Roncesvalles</v>
          </cell>
        </row>
        <row r="4818">
          <cell r="H4818" t="str">
            <v>Oteiza</v>
          </cell>
        </row>
        <row r="4819">
          <cell r="H4819" t="str">
            <v>Pamplona/Iruña</v>
          </cell>
        </row>
        <row r="4820">
          <cell r="H4820" t="str">
            <v>Peralta/Azkoien</v>
          </cell>
        </row>
        <row r="4821">
          <cell r="H4821" t="str">
            <v>Petilla de Aragón</v>
          </cell>
        </row>
        <row r="4822">
          <cell r="H4822" t="str">
            <v>Piedramillera</v>
          </cell>
        </row>
        <row r="4823">
          <cell r="H4823" t="str">
            <v>Pitillas</v>
          </cell>
        </row>
        <row r="4824">
          <cell r="H4824" t="str">
            <v>Puente la Reina/Gares</v>
          </cell>
        </row>
        <row r="4825">
          <cell r="H4825" t="str">
            <v>Pueyo</v>
          </cell>
        </row>
        <row r="4826">
          <cell r="H4826" t="str">
            <v>Ribaforada</v>
          </cell>
        </row>
        <row r="4827">
          <cell r="H4827" t="str">
            <v>Romanzado</v>
          </cell>
        </row>
        <row r="4828">
          <cell r="H4828" t="str">
            <v>Roncal/Erronkari</v>
          </cell>
        </row>
        <row r="4829">
          <cell r="H4829" t="str">
            <v>Sada</v>
          </cell>
        </row>
        <row r="4830">
          <cell r="H4830" t="str">
            <v>Saldías</v>
          </cell>
        </row>
        <row r="4831">
          <cell r="H4831" t="str">
            <v>Salinas de Oro/Jaitz</v>
          </cell>
        </row>
        <row r="4832">
          <cell r="H4832" t="str">
            <v>San Adrián</v>
          </cell>
        </row>
        <row r="4833">
          <cell r="H4833" t="str">
            <v>San Martín de Unx</v>
          </cell>
        </row>
        <row r="4834">
          <cell r="H4834" t="str">
            <v>Sangüesa/Zangoza</v>
          </cell>
        </row>
        <row r="4835">
          <cell r="H4835" t="str">
            <v>Sansol</v>
          </cell>
        </row>
        <row r="4836">
          <cell r="H4836" t="str">
            <v>Santacara</v>
          </cell>
        </row>
        <row r="4837">
          <cell r="H4837" t="str">
            <v>Sarriés/Sartze</v>
          </cell>
        </row>
        <row r="4838">
          <cell r="H4838" t="str">
            <v>Sartaguda</v>
          </cell>
        </row>
        <row r="4839">
          <cell r="H4839" t="str">
            <v>Sesma</v>
          </cell>
        </row>
        <row r="4840">
          <cell r="H4840" t="str">
            <v>Sorlada</v>
          </cell>
        </row>
        <row r="4841">
          <cell r="H4841" t="str">
            <v>Sunbilla</v>
          </cell>
        </row>
        <row r="4842">
          <cell r="H4842" t="str">
            <v>Tafalla</v>
          </cell>
        </row>
        <row r="4843">
          <cell r="H4843" t="str">
            <v>Tiebas-Muruarte de Reta</v>
          </cell>
        </row>
        <row r="4844">
          <cell r="H4844" t="str">
            <v>Tirapu</v>
          </cell>
        </row>
        <row r="4845">
          <cell r="H4845" t="str">
            <v>Torralba del Río</v>
          </cell>
        </row>
        <row r="4846">
          <cell r="H4846" t="str">
            <v>Torres del Río</v>
          </cell>
        </row>
        <row r="4847">
          <cell r="H4847" t="str">
            <v>Tudela</v>
          </cell>
        </row>
        <row r="4848">
          <cell r="H4848" t="str">
            <v>Tulebras</v>
          </cell>
        </row>
        <row r="4849">
          <cell r="H4849" t="str">
            <v>Ucar</v>
          </cell>
        </row>
        <row r="4850">
          <cell r="H4850" t="str">
            <v>Uharte-Arakil</v>
          </cell>
        </row>
        <row r="4851">
          <cell r="H4851" t="str">
            <v>Ujué</v>
          </cell>
        </row>
        <row r="4852">
          <cell r="H4852" t="str">
            <v>Ultzama</v>
          </cell>
        </row>
        <row r="4853">
          <cell r="H4853" t="str">
            <v>Unciti</v>
          </cell>
        </row>
        <row r="4854">
          <cell r="H4854" t="str">
            <v>Unzué/Untzue</v>
          </cell>
        </row>
        <row r="4855">
          <cell r="H4855" t="str">
            <v>Urdazubi/Urdax</v>
          </cell>
        </row>
        <row r="4856">
          <cell r="H4856" t="str">
            <v>Urdiain</v>
          </cell>
        </row>
        <row r="4857">
          <cell r="H4857" t="str">
            <v>Urraul Alto</v>
          </cell>
        </row>
        <row r="4858">
          <cell r="H4858" t="str">
            <v>Urraul Bajo</v>
          </cell>
        </row>
        <row r="4859">
          <cell r="H4859" t="str">
            <v>Urrotz</v>
          </cell>
        </row>
        <row r="4860">
          <cell r="H4860" t="str">
            <v>Urroz-Villa</v>
          </cell>
        </row>
        <row r="4861">
          <cell r="H4861" t="str">
            <v>Urzainqui/Urzainki</v>
          </cell>
        </row>
        <row r="4862">
          <cell r="H4862" t="str">
            <v>Uterga</v>
          </cell>
        </row>
        <row r="4863">
          <cell r="H4863" t="str">
            <v>Uztárroz/Uztarroze</v>
          </cell>
        </row>
        <row r="4864">
          <cell r="H4864" t="str">
            <v>Valle de Yerri/Deierri</v>
          </cell>
        </row>
        <row r="4865">
          <cell r="H4865" t="str">
            <v>Valtierra</v>
          </cell>
        </row>
        <row r="4866">
          <cell r="H4866" t="str">
            <v>Viana</v>
          </cell>
        </row>
        <row r="4867">
          <cell r="H4867" t="str">
            <v>Vidángoz/Bidankoze</v>
          </cell>
        </row>
        <row r="4868">
          <cell r="H4868" t="str">
            <v>Villafranca</v>
          </cell>
        </row>
        <row r="4869">
          <cell r="H4869" t="str">
            <v>Villamayor de Monjardín</v>
          </cell>
        </row>
        <row r="4870">
          <cell r="H4870" t="str">
            <v>Villatuerta</v>
          </cell>
        </row>
        <row r="4871">
          <cell r="H4871" t="str">
            <v>Villava/Atarrabia</v>
          </cell>
        </row>
        <row r="4872">
          <cell r="H4872" t="str">
            <v>Yesa</v>
          </cell>
        </row>
        <row r="4873">
          <cell r="H4873" t="str">
            <v>Zabalza/Zabaltza</v>
          </cell>
        </row>
        <row r="4874">
          <cell r="H4874" t="str">
            <v>Ziordia</v>
          </cell>
        </row>
        <row r="4875">
          <cell r="H4875" t="str">
            <v>Zizur Mayor/Zizur Nagusia</v>
          </cell>
        </row>
        <row r="4876">
          <cell r="H4876" t="str">
            <v>Zubieta</v>
          </cell>
        </row>
        <row r="4877">
          <cell r="H4877" t="str">
            <v>Zugarramurdi</v>
          </cell>
        </row>
        <row r="4878">
          <cell r="H4878" t="str">
            <v>Zúñiga</v>
          </cell>
        </row>
        <row r="4879">
          <cell r="H4879" t="str">
            <v>Allariz</v>
          </cell>
        </row>
        <row r="4880">
          <cell r="H4880" t="str">
            <v>Amoeiro</v>
          </cell>
        </row>
        <row r="4881">
          <cell r="H4881" t="str">
            <v>Arnoia, A</v>
          </cell>
        </row>
        <row r="4882">
          <cell r="H4882" t="str">
            <v>Avión</v>
          </cell>
        </row>
        <row r="4883">
          <cell r="H4883" t="str">
            <v>Baltar</v>
          </cell>
        </row>
        <row r="4884">
          <cell r="H4884" t="str">
            <v>Bande</v>
          </cell>
        </row>
        <row r="4885">
          <cell r="H4885" t="str">
            <v>Baños de Molgas</v>
          </cell>
        </row>
        <row r="4886">
          <cell r="H4886" t="str">
            <v>Barbadás</v>
          </cell>
        </row>
        <row r="4887">
          <cell r="H4887" t="str">
            <v>Barco de Valdeorras, O</v>
          </cell>
        </row>
        <row r="4888">
          <cell r="H4888" t="str">
            <v>Beade</v>
          </cell>
        </row>
        <row r="4889">
          <cell r="H4889" t="str">
            <v>Beariz</v>
          </cell>
        </row>
        <row r="4890">
          <cell r="H4890" t="str">
            <v>Blancos, Os</v>
          </cell>
        </row>
        <row r="4891">
          <cell r="H4891" t="str">
            <v>Boborás</v>
          </cell>
        </row>
        <row r="4892">
          <cell r="H4892" t="str">
            <v>Bola, A</v>
          </cell>
        </row>
        <row r="4893">
          <cell r="H4893" t="str">
            <v>Bolo, O</v>
          </cell>
        </row>
        <row r="4894">
          <cell r="H4894" t="str">
            <v>Calvos de Randín</v>
          </cell>
        </row>
        <row r="4895">
          <cell r="H4895" t="str">
            <v>Carballeda de Avia</v>
          </cell>
        </row>
        <row r="4896">
          <cell r="H4896" t="str">
            <v>Carballeda de Valdeorras</v>
          </cell>
        </row>
        <row r="4897">
          <cell r="H4897" t="str">
            <v>Carballiño, O</v>
          </cell>
        </row>
        <row r="4898">
          <cell r="H4898" t="str">
            <v>Cartelle</v>
          </cell>
        </row>
        <row r="4899">
          <cell r="H4899" t="str">
            <v>Castrelo de Miño</v>
          </cell>
        </row>
        <row r="4900">
          <cell r="H4900" t="str">
            <v>Castrelo do Val</v>
          </cell>
        </row>
        <row r="4901">
          <cell r="H4901" t="str">
            <v>Castro Caldelas</v>
          </cell>
        </row>
        <row r="4902">
          <cell r="H4902" t="str">
            <v>Celanova</v>
          </cell>
        </row>
        <row r="4903">
          <cell r="H4903" t="str">
            <v>Cenlle</v>
          </cell>
        </row>
        <row r="4904">
          <cell r="H4904" t="str">
            <v>Chandrexa de Queixa</v>
          </cell>
        </row>
        <row r="4905">
          <cell r="H4905" t="str">
            <v>Coles</v>
          </cell>
        </row>
        <row r="4906">
          <cell r="H4906" t="str">
            <v>Cortegada</v>
          </cell>
        </row>
        <row r="4907">
          <cell r="H4907" t="str">
            <v>Cualedro</v>
          </cell>
        </row>
        <row r="4908">
          <cell r="H4908" t="str">
            <v>Entrimo</v>
          </cell>
        </row>
        <row r="4909">
          <cell r="H4909" t="str">
            <v>Esgos</v>
          </cell>
        </row>
        <row r="4910">
          <cell r="H4910" t="str">
            <v>Gomesende</v>
          </cell>
        </row>
        <row r="4911">
          <cell r="H4911" t="str">
            <v>Gudiña, A</v>
          </cell>
        </row>
        <row r="4912">
          <cell r="H4912" t="str">
            <v>Irixo, O</v>
          </cell>
        </row>
        <row r="4913">
          <cell r="H4913" t="str">
            <v>Larouco</v>
          </cell>
        </row>
        <row r="4914">
          <cell r="H4914" t="str">
            <v>Laza</v>
          </cell>
        </row>
        <row r="4915">
          <cell r="H4915" t="str">
            <v>Leiro</v>
          </cell>
        </row>
        <row r="4916">
          <cell r="H4916" t="str">
            <v>Lobeira</v>
          </cell>
        </row>
        <row r="4917">
          <cell r="H4917" t="str">
            <v>Lobios</v>
          </cell>
        </row>
        <row r="4918">
          <cell r="H4918" t="str">
            <v>Maceda</v>
          </cell>
        </row>
        <row r="4919">
          <cell r="H4919" t="str">
            <v>Manzaneda</v>
          </cell>
        </row>
        <row r="4920">
          <cell r="H4920" t="str">
            <v>Maside</v>
          </cell>
        </row>
        <row r="4921">
          <cell r="H4921" t="str">
            <v>Melón</v>
          </cell>
        </row>
        <row r="4922">
          <cell r="H4922" t="str">
            <v>Merca, A</v>
          </cell>
        </row>
        <row r="4923">
          <cell r="H4923" t="str">
            <v>Mezquita, A</v>
          </cell>
        </row>
        <row r="4924">
          <cell r="H4924" t="str">
            <v>Montederramo</v>
          </cell>
        </row>
        <row r="4925">
          <cell r="H4925" t="str">
            <v>Monterrei</v>
          </cell>
        </row>
        <row r="4926">
          <cell r="H4926" t="str">
            <v>Muíños</v>
          </cell>
        </row>
        <row r="4927">
          <cell r="H4927" t="str">
            <v>Nogueira de Ramuín</v>
          </cell>
        </row>
        <row r="4928">
          <cell r="H4928" t="str">
            <v>Oímbra</v>
          </cell>
        </row>
        <row r="4929">
          <cell r="H4929" t="str">
            <v>Ourense</v>
          </cell>
        </row>
        <row r="4930">
          <cell r="H4930" t="str">
            <v>Paderne de Allariz</v>
          </cell>
        </row>
        <row r="4931">
          <cell r="H4931" t="str">
            <v>Padrenda</v>
          </cell>
        </row>
        <row r="4932">
          <cell r="H4932" t="str">
            <v>Parada de Sil</v>
          </cell>
        </row>
        <row r="4933">
          <cell r="H4933" t="str">
            <v>Pereiro de Aguiar, O</v>
          </cell>
        </row>
        <row r="4934">
          <cell r="H4934" t="str">
            <v>Peroxa, A</v>
          </cell>
        </row>
        <row r="4935">
          <cell r="H4935" t="str">
            <v>Petín</v>
          </cell>
        </row>
        <row r="4936">
          <cell r="H4936" t="str">
            <v>Piñor</v>
          </cell>
        </row>
        <row r="4937">
          <cell r="H4937" t="str">
            <v>Pobra de Trives, A</v>
          </cell>
        </row>
        <row r="4938">
          <cell r="H4938" t="str">
            <v>Pontedeva</v>
          </cell>
        </row>
        <row r="4939">
          <cell r="H4939" t="str">
            <v>Porqueira</v>
          </cell>
        </row>
        <row r="4940">
          <cell r="H4940" t="str">
            <v>Punxín</v>
          </cell>
        </row>
        <row r="4941">
          <cell r="H4941" t="str">
            <v>Quintela de Leirado</v>
          </cell>
        </row>
        <row r="4942">
          <cell r="H4942" t="str">
            <v>Rairiz de Veiga</v>
          </cell>
        </row>
        <row r="4943">
          <cell r="H4943" t="str">
            <v>Ramirás</v>
          </cell>
        </row>
        <row r="4944">
          <cell r="H4944" t="str">
            <v>Ribadavia</v>
          </cell>
        </row>
        <row r="4945">
          <cell r="H4945" t="str">
            <v>Riós</v>
          </cell>
        </row>
        <row r="4946">
          <cell r="H4946" t="str">
            <v>Rúa, A</v>
          </cell>
        </row>
        <row r="4947">
          <cell r="H4947" t="str">
            <v>Rubiá</v>
          </cell>
        </row>
        <row r="4948">
          <cell r="H4948" t="str">
            <v>San Amaro</v>
          </cell>
        </row>
        <row r="4949">
          <cell r="H4949" t="str">
            <v>San Cibrao das Viñas</v>
          </cell>
        </row>
        <row r="4950">
          <cell r="H4950" t="str">
            <v>San Cristovo de Cea</v>
          </cell>
        </row>
        <row r="4951">
          <cell r="H4951" t="str">
            <v>San Xoán de Río</v>
          </cell>
        </row>
        <row r="4952">
          <cell r="H4952" t="str">
            <v>Sandiás</v>
          </cell>
        </row>
        <row r="4953">
          <cell r="H4953" t="str">
            <v>Sarreaus</v>
          </cell>
        </row>
        <row r="4954">
          <cell r="H4954" t="str">
            <v>Taboadela</v>
          </cell>
        </row>
        <row r="4955">
          <cell r="H4955" t="str">
            <v>Teixeira, A</v>
          </cell>
        </row>
        <row r="4956">
          <cell r="H4956" t="str">
            <v>Toén</v>
          </cell>
        </row>
        <row r="4957">
          <cell r="H4957" t="str">
            <v>Trasmiras</v>
          </cell>
        </row>
        <row r="4958">
          <cell r="H4958" t="str">
            <v>Veiga, A</v>
          </cell>
        </row>
        <row r="4959">
          <cell r="H4959" t="str">
            <v>Verea</v>
          </cell>
        </row>
        <row r="4960">
          <cell r="H4960" t="str">
            <v>Verín</v>
          </cell>
        </row>
        <row r="4961">
          <cell r="H4961" t="str">
            <v>Viana do Bolo</v>
          </cell>
        </row>
        <row r="4962">
          <cell r="H4962" t="str">
            <v>Vilamarín</v>
          </cell>
        </row>
        <row r="4963">
          <cell r="H4963" t="str">
            <v>Vilamartín de Valdeorras</v>
          </cell>
        </row>
        <row r="4964">
          <cell r="H4964" t="str">
            <v>Vilar de Barrio</v>
          </cell>
        </row>
        <row r="4965">
          <cell r="H4965" t="str">
            <v>Vilar de Santos</v>
          </cell>
        </row>
        <row r="4966">
          <cell r="H4966" t="str">
            <v>Vilardevós</v>
          </cell>
        </row>
        <row r="4967">
          <cell r="H4967" t="str">
            <v>Vilariño de Conso</v>
          </cell>
        </row>
        <row r="4968">
          <cell r="H4968" t="str">
            <v>Xinzo de Limia</v>
          </cell>
        </row>
        <row r="4969">
          <cell r="H4969" t="str">
            <v>Xunqueira de Ambía</v>
          </cell>
        </row>
        <row r="4970">
          <cell r="H4970" t="str">
            <v>Xunqueira de Espadanedo</v>
          </cell>
        </row>
        <row r="4971">
          <cell r="H4971" t="str">
            <v>Allande</v>
          </cell>
        </row>
        <row r="4972">
          <cell r="H4972" t="str">
            <v>Aller</v>
          </cell>
        </row>
        <row r="4973">
          <cell r="H4973" t="str">
            <v>Amieva</v>
          </cell>
        </row>
        <row r="4974">
          <cell r="H4974" t="str">
            <v>Avilés</v>
          </cell>
        </row>
        <row r="4975">
          <cell r="H4975" t="str">
            <v>Belmonte de Miranda</v>
          </cell>
        </row>
        <row r="4976">
          <cell r="H4976" t="str">
            <v>Bimenes</v>
          </cell>
        </row>
        <row r="4977">
          <cell r="H4977" t="str">
            <v>Boal</v>
          </cell>
        </row>
        <row r="4978">
          <cell r="H4978" t="str">
            <v>Cabrales</v>
          </cell>
        </row>
        <row r="4979">
          <cell r="H4979" t="str">
            <v>Cabranes</v>
          </cell>
        </row>
        <row r="4980">
          <cell r="H4980" t="str">
            <v>Candamo</v>
          </cell>
        </row>
        <row r="4981">
          <cell r="H4981" t="str">
            <v>Cangas de Onís</v>
          </cell>
        </row>
        <row r="4982">
          <cell r="H4982" t="str">
            <v>Cangas del Narcea</v>
          </cell>
        </row>
        <row r="4983">
          <cell r="H4983" t="str">
            <v>Caravia</v>
          </cell>
        </row>
        <row r="4984">
          <cell r="H4984" t="str">
            <v>Carreño</v>
          </cell>
        </row>
        <row r="4985">
          <cell r="H4985" t="str">
            <v>Caso</v>
          </cell>
        </row>
        <row r="4986">
          <cell r="H4986" t="str">
            <v>Castrillón</v>
          </cell>
        </row>
        <row r="4987">
          <cell r="H4987" t="str">
            <v>Castropol</v>
          </cell>
        </row>
        <row r="4988">
          <cell r="H4988" t="str">
            <v>Coaña</v>
          </cell>
        </row>
        <row r="4989">
          <cell r="H4989" t="str">
            <v>Colunga</v>
          </cell>
        </row>
        <row r="4990">
          <cell r="H4990" t="str">
            <v>Corvera de Asturias</v>
          </cell>
        </row>
        <row r="4991">
          <cell r="H4991" t="str">
            <v>Cudillero</v>
          </cell>
        </row>
        <row r="4992">
          <cell r="H4992" t="str">
            <v>Degaña</v>
          </cell>
        </row>
        <row r="4993">
          <cell r="H4993" t="str">
            <v>Franco, El</v>
          </cell>
        </row>
        <row r="4994">
          <cell r="H4994" t="str">
            <v>Gijón</v>
          </cell>
        </row>
        <row r="4995">
          <cell r="H4995" t="str">
            <v>Gozón</v>
          </cell>
        </row>
        <row r="4996">
          <cell r="H4996" t="str">
            <v>Grado</v>
          </cell>
        </row>
        <row r="4997">
          <cell r="H4997" t="str">
            <v>Grandas de Salime</v>
          </cell>
        </row>
        <row r="4998">
          <cell r="H4998" t="str">
            <v>Ibias</v>
          </cell>
        </row>
        <row r="4999">
          <cell r="H4999" t="str">
            <v>Illano</v>
          </cell>
        </row>
        <row r="5000">
          <cell r="H5000" t="str">
            <v>Illas</v>
          </cell>
        </row>
        <row r="5001">
          <cell r="H5001" t="str">
            <v>Langreo</v>
          </cell>
        </row>
        <row r="5002">
          <cell r="H5002" t="str">
            <v>Laviana</v>
          </cell>
        </row>
        <row r="5003">
          <cell r="H5003" t="str">
            <v>Lena</v>
          </cell>
        </row>
        <row r="5004">
          <cell r="H5004" t="str">
            <v>Llanera</v>
          </cell>
        </row>
        <row r="5005">
          <cell r="H5005" t="str">
            <v>Llanes</v>
          </cell>
        </row>
        <row r="5006">
          <cell r="H5006" t="str">
            <v>Mieres</v>
          </cell>
        </row>
        <row r="5007">
          <cell r="H5007" t="str">
            <v>Morcín</v>
          </cell>
        </row>
        <row r="5008">
          <cell r="H5008" t="str">
            <v>Muros de Nalón</v>
          </cell>
        </row>
        <row r="5009">
          <cell r="H5009" t="str">
            <v>Nava</v>
          </cell>
        </row>
        <row r="5010">
          <cell r="H5010" t="str">
            <v>Navia</v>
          </cell>
        </row>
        <row r="5011">
          <cell r="H5011" t="str">
            <v>Noreña</v>
          </cell>
        </row>
        <row r="5012">
          <cell r="H5012" t="str">
            <v>Onís</v>
          </cell>
        </row>
        <row r="5013">
          <cell r="H5013" t="str">
            <v>Oviedo</v>
          </cell>
        </row>
        <row r="5014">
          <cell r="H5014" t="str">
            <v>Parres</v>
          </cell>
        </row>
        <row r="5015">
          <cell r="H5015" t="str">
            <v>Peñamellera Alta</v>
          </cell>
        </row>
        <row r="5016">
          <cell r="H5016" t="str">
            <v>Peñamellera Baja</v>
          </cell>
        </row>
        <row r="5017">
          <cell r="H5017" t="str">
            <v>Pesoz</v>
          </cell>
        </row>
        <row r="5018">
          <cell r="H5018" t="str">
            <v>Piloña</v>
          </cell>
        </row>
        <row r="5019">
          <cell r="H5019" t="str">
            <v>Ponga</v>
          </cell>
        </row>
        <row r="5020">
          <cell r="H5020" t="str">
            <v>Pravia</v>
          </cell>
        </row>
        <row r="5021">
          <cell r="H5021" t="str">
            <v>Proaza</v>
          </cell>
        </row>
        <row r="5022">
          <cell r="H5022" t="str">
            <v>Quirós</v>
          </cell>
        </row>
        <row r="5023">
          <cell r="H5023" t="str">
            <v>Regueras, Las</v>
          </cell>
        </row>
        <row r="5024">
          <cell r="H5024" t="str">
            <v>Ribadedeva</v>
          </cell>
        </row>
        <row r="5025">
          <cell r="H5025" t="str">
            <v>Ribadesella</v>
          </cell>
        </row>
        <row r="5026">
          <cell r="H5026" t="str">
            <v>Ribera de Arriba</v>
          </cell>
        </row>
        <row r="5027">
          <cell r="H5027" t="str">
            <v>Riosa</v>
          </cell>
        </row>
        <row r="5028">
          <cell r="H5028" t="str">
            <v>Salas</v>
          </cell>
        </row>
        <row r="5029">
          <cell r="H5029" t="str">
            <v>San Martín de Oscos</v>
          </cell>
        </row>
        <row r="5030">
          <cell r="H5030" t="str">
            <v>San Martín del Rey Aurelio</v>
          </cell>
        </row>
        <row r="5031">
          <cell r="H5031" t="str">
            <v>San Tirso de Abres</v>
          </cell>
        </row>
        <row r="5032">
          <cell r="H5032" t="str">
            <v>Santa Eulalia de Oscos</v>
          </cell>
        </row>
        <row r="5033">
          <cell r="H5033" t="str">
            <v>Santo Adriano</v>
          </cell>
        </row>
        <row r="5034">
          <cell r="H5034" t="str">
            <v>Sariego</v>
          </cell>
        </row>
        <row r="5035">
          <cell r="H5035" t="str">
            <v>Siero</v>
          </cell>
        </row>
        <row r="5036">
          <cell r="H5036" t="str">
            <v>Sobrescobio</v>
          </cell>
        </row>
        <row r="5037">
          <cell r="H5037" t="str">
            <v>Somiedo</v>
          </cell>
        </row>
        <row r="5038">
          <cell r="H5038" t="str">
            <v>Soto del Barco</v>
          </cell>
        </row>
        <row r="5039">
          <cell r="H5039" t="str">
            <v>Tapia de Casariego</v>
          </cell>
        </row>
        <row r="5040">
          <cell r="H5040" t="str">
            <v>Taramundi</v>
          </cell>
        </row>
        <row r="5041">
          <cell r="H5041" t="str">
            <v>Teverga</v>
          </cell>
        </row>
        <row r="5042">
          <cell r="H5042" t="str">
            <v>Tineo</v>
          </cell>
        </row>
        <row r="5043">
          <cell r="H5043" t="str">
            <v>Valdés</v>
          </cell>
        </row>
        <row r="5044">
          <cell r="H5044" t="str">
            <v>Vegadeo</v>
          </cell>
        </row>
        <row r="5045">
          <cell r="H5045" t="str">
            <v>Villanueva de Oscos</v>
          </cell>
        </row>
        <row r="5046">
          <cell r="H5046" t="str">
            <v>Villaviciosa</v>
          </cell>
        </row>
        <row r="5047">
          <cell r="H5047" t="str">
            <v>Villayón</v>
          </cell>
        </row>
        <row r="5048">
          <cell r="H5048" t="str">
            <v>Yernes y Tameza</v>
          </cell>
        </row>
        <row r="5049">
          <cell r="H5049" t="str">
            <v>Abarca de Campos</v>
          </cell>
        </row>
        <row r="5050">
          <cell r="H5050" t="str">
            <v>Abia de las Torres</v>
          </cell>
        </row>
        <row r="5051">
          <cell r="H5051" t="str">
            <v>Aguilar de Campoo</v>
          </cell>
        </row>
        <row r="5052">
          <cell r="H5052" t="str">
            <v>Alar del Rey</v>
          </cell>
        </row>
        <row r="5053">
          <cell r="H5053" t="str">
            <v>Alba de Cerrato</v>
          </cell>
        </row>
        <row r="5054">
          <cell r="H5054" t="str">
            <v>Amayuelas de Arriba</v>
          </cell>
        </row>
        <row r="5055">
          <cell r="H5055" t="str">
            <v>Ampudia</v>
          </cell>
        </row>
        <row r="5056">
          <cell r="H5056" t="str">
            <v>Amusco</v>
          </cell>
        </row>
        <row r="5057">
          <cell r="H5057" t="str">
            <v>Antigüedad</v>
          </cell>
        </row>
        <row r="5058">
          <cell r="H5058" t="str">
            <v>Arconada</v>
          </cell>
        </row>
        <row r="5059">
          <cell r="H5059" t="str">
            <v>Astudillo</v>
          </cell>
        </row>
        <row r="5060">
          <cell r="H5060" t="str">
            <v>Autilla del Pino</v>
          </cell>
        </row>
        <row r="5061">
          <cell r="H5061" t="str">
            <v>Autillo de Campos</v>
          </cell>
        </row>
        <row r="5062">
          <cell r="H5062" t="str">
            <v>Ayuela</v>
          </cell>
        </row>
        <row r="5063">
          <cell r="H5063" t="str">
            <v>Baltanás</v>
          </cell>
        </row>
        <row r="5064">
          <cell r="H5064" t="str">
            <v>Baquerín de Campos</v>
          </cell>
        </row>
        <row r="5065">
          <cell r="H5065" t="str">
            <v>Bárcena de Campos</v>
          </cell>
        </row>
        <row r="5066">
          <cell r="H5066" t="str">
            <v>Barruelo de Santullán</v>
          </cell>
        </row>
        <row r="5067">
          <cell r="H5067" t="str">
            <v>Báscones de Ojeda</v>
          </cell>
        </row>
        <row r="5068">
          <cell r="H5068" t="str">
            <v>Becerril de Campos</v>
          </cell>
        </row>
        <row r="5069">
          <cell r="H5069" t="str">
            <v>Belmonte de Campos</v>
          </cell>
        </row>
        <row r="5070">
          <cell r="H5070" t="str">
            <v>Berzosilla</v>
          </cell>
        </row>
        <row r="5071">
          <cell r="H5071" t="str">
            <v>Boada de Campos</v>
          </cell>
        </row>
        <row r="5072">
          <cell r="H5072" t="str">
            <v>Boadilla de Rioseco</v>
          </cell>
        </row>
        <row r="5073">
          <cell r="H5073" t="str">
            <v>Boadilla del Camino</v>
          </cell>
        </row>
        <row r="5074">
          <cell r="H5074" t="str">
            <v>Brañosera</v>
          </cell>
        </row>
        <row r="5075">
          <cell r="H5075" t="str">
            <v>Buenavista de Valdavia</v>
          </cell>
        </row>
        <row r="5076">
          <cell r="H5076" t="str">
            <v>Bustillo de la Vega</v>
          </cell>
        </row>
        <row r="5077">
          <cell r="H5077" t="str">
            <v>Bustillo del Páramo de Carrión</v>
          </cell>
        </row>
        <row r="5078">
          <cell r="H5078" t="str">
            <v>Calahorra de Boedo</v>
          </cell>
        </row>
        <row r="5079">
          <cell r="H5079" t="str">
            <v>Calzada de los Molinos</v>
          </cell>
        </row>
        <row r="5080">
          <cell r="H5080" t="str">
            <v>Capillas</v>
          </cell>
        </row>
        <row r="5081">
          <cell r="H5081" t="str">
            <v>Cardeñosa de Volpejera</v>
          </cell>
        </row>
        <row r="5082">
          <cell r="H5082" t="str">
            <v>Carrión de los Condes</v>
          </cell>
        </row>
        <row r="5083">
          <cell r="H5083" t="str">
            <v>Castil de Vela</v>
          </cell>
        </row>
        <row r="5084">
          <cell r="H5084" t="str">
            <v>Castrejón de la Peña</v>
          </cell>
        </row>
        <row r="5085">
          <cell r="H5085" t="str">
            <v>Castrillo de Don Juan</v>
          </cell>
        </row>
        <row r="5086">
          <cell r="H5086" t="str">
            <v>Castrillo de Onielo</v>
          </cell>
        </row>
        <row r="5087">
          <cell r="H5087" t="str">
            <v>Castrillo de Villavega</v>
          </cell>
        </row>
        <row r="5088">
          <cell r="H5088" t="str">
            <v>Castromocho</v>
          </cell>
        </row>
        <row r="5089">
          <cell r="H5089" t="str">
            <v>Cervatos de la Cueza</v>
          </cell>
        </row>
        <row r="5090">
          <cell r="H5090" t="str">
            <v>Cervera de Pisuerga</v>
          </cell>
        </row>
        <row r="5091">
          <cell r="H5091" t="str">
            <v>Cevico de la Torre</v>
          </cell>
        </row>
        <row r="5092">
          <cell r="H5092" t="str">
            <v>Cevico Navero</v>
          </cell>
        </row>
        <row r="5093">
          <cell r="H5093" t="str">
            <v>Cisneros</v>
          </cell>
        </row>
        <row r="5094">
          <cell r="H5094" t="str">
            <v>Cobos de Cerrato</v>
          </cell>
        </row>
        <row r="5095">
          <cell r="H5095" t="str">
            <v>Collazos de Boedo</v>
          </cell>
        </row>
        <row r="5096">
          <cell r="H5096" t="str">
            <v>Congosto de Valdavia</v>
          </cell>
        </row>
        <row r="5097">
          <cell r="H5097" t="str">
            <v>Cordovilla la Real</v>
          </cell>
        </row>
        <row r="5098">
          <cell r="H5098" t="str">
            <v>Cubillas de Cerrato</v>
          </cell>
        </row>
        <row r="5099">
          <cell r="H5099" t="str">
            <v>Dehesa de Montejo</v>
          </cell>
        </row>
        <row r="5100">
          <cell r="H5100" t="str">
            <v>Dehesa de Romanos</v>
          </cell>
        </row>
        <row r="5101">
          <cell r="H5101" t="str">
            <v>Dueñas</v>
          </cell>
        </row>
        <row r="5102">
          <cell r="H5102" t="str">
            <v>Espinosa de Cerrato</v>
          </cell>
        </row>
        <row r="5103">
          <cell r="H5103" t="str">
            <v>Espinosa de Villagonzalo</v>
          </cell>
        </row>
        <row r="5104">
          <cell r="H5104" t="str">
            <v>Frechilla</v>
          </cell>
        </row>
        <row r="5105">
          <cell r="H5105" t="str">
            <v>Fresno del Río</v>
          </cell>
        </row>
        <row r="5106">
          <cell r="H5106" t="str">
            <v>Frómista</v>
          </cell>
        </row>
        <row r="5107">
          <cell r="H5107" t="str">
            <v>Fuentes de Nava</v>
          </cell>
        </row>
        <row r="5108">
          <cell r="H5108" t="str">
            <v>Fuentes de Valdepero</v>
          </cell>
        </row>
        <row r="5109">
          <cell r="H5109" t="str">
            <v>Grijota</v>
          </cell>
        </row>
        <row r="5110">
          <cell r="H5110" t="str">
            <v>Guardo</v>
          </cell>
        </row>
        <row r="5111">
          <cell r="H5111" t="str">
            <v>Guaza de Campos</v>
          </cell>
        </row>
        <row r="5112">
          <cell r="H5112" t="str">
            <v>Hérmedes de Cerrato</v>
          </cell>
        </row>
        <row r="5113">
          <cell r="H5113" t="str">
            <v>Herrera de Pisuerga</v>
          </cell>
        </row>
        <row r="5114">
          <cell r="H5114" t="str">
            <v>Herrera de Valdecañas</v>
          </cell>
        </row>
        <row r="5115">
          <cell r="H5115" t="str">
            <v>Hontoria de Cerrato</v>
          </cell>
        </row>
        <row r="5116">
          <cell r="H5116" t="str">
            <v>Hornillos de Cerrato</v>
          </cell>
        </row>
        <row r="5117">
          <cell r="H5117" t="str">
            <v>Husillos</v>
          </cell>
        </row>
        <row r="5118">
          <cell r="H5118" t="str">
            <v>Itero de la Vega</v>
          </cell>
        </row>
        <row r="5119">
          <cell r="H5119" t="str">
            <v>Lagartos</v>
          </cell>
        </row>
        <row r="5120">
          <cell r="H5120" t="str">
            <v>Lantadilla</v>
          </cell>
        </row>
        <row r="5121">
          <cell r="H5121" t="str">
            <v>Ledigos</v>
          </cell>
        </row>
        <row r="5122">
          <cell r="H5122" t="str">
            <v>Loma de Ucieza</v>
          </cell>
        </row>
        <row r="5123">
          <cell r="H5123" t="str">
            <v>Lomas</v>
          </cell>
        </row>
        <row r="5124">
          <cell r="H5124" t="str">
            <v>Magaz de Pisuerga</v>
          </cell>
        </row>
        <row r="5125">
          <cell r="H5125" t="str">
            <v>Manquillos</v>
          </cell>
        </row>
        <row r="5126">
          <cell r="H5126" t="str">
            <v>Mantinos</v>
          </cell>
        </row>
        <row r="5127">
          <cell r="H5127" t="str">
            <v>Marcilla de Campos</v>
          </cell>
        </row>
        <row r="5128">
          <cell r="H5128" t="str">
            <v>Mazariegos</v>
          </cell>
        </row>
        <row r="5129">
          <cell r="H5129" t="str">
            <v>Mazuecos de Valdeginate</v>
          </cell>
        </row>
        <row r="5130">
          <cell r="H5130" t="str">
            <v>Melgar de Yuso</v>
          </cell>
        </row>
        <row r="5131">
          <cell r="H5131" t="str">
            <v>Meneses de Campos</v>
          </cell>
        </row>
        <row r="5132">
          <cell r="H5132" t="str">
            <v>Micieces de Ojeda</v>
          </cell>
        </row>
        <row r="5133">
          <cell r="H5133" t="str">
            <v>Monzón de Campos</v>
          </cell>
        </row>
        <row r="5134">
          <cell r="H5134" t="str">
            <v>Moratinos</v>
          </cell>
        </row>
        <row r="5135">
          <cell r="H5135" t="str">
            <v>Mudá</v>
          </cell>
        </row>
        <row r="5136">
          <cell r="H5136" t="str">
            <v>Nogal de las Huertas</v>
          </cell>
        </row>
        <row r="5137">
          <cell r="H5137" t="str">
            <v>Olea de Boedo</v>
          </cell>
        </row>
        <row r="5138">
          <cell r="H5138" t="str">
            <v>Olmos de Ojeda</v>
          </cell>
        </row>
        <row r="5139">
          <cell r="H5139" t="str">
            <v>Osornillo</v>
          </cell>
        </row>
        <row r="5140">
          <cell r="H5140" t="str">
            <v>Osorno la Mayor</v>
          </cell>
        </row>
        <row r="5141">
          <cell r="H5141" t="str">
            <v>Palencia</v>
          </cell>
        </row>
        <row r="5142">
          <cell r="H5142" t="str">
            <v>Palenzuela</v>
          </cell>
        </row>
        <row r="5143">
          <cell r="H5143" t="str">
            <v>Páramo de Boedo</v>
          </cell>
        </row>
        <row r="5144">
          <cell r="H5144" t="str">
            <v>Paredes de Nava</v>
          </cell>
        </row>
        <row r="5145">
          <cell r="H5145" t="str">
            <v>Payo de Ojeda</v>
          </cell>
        </row>
        <row r="5146">
          <cell r="H5146" t="str">
            <v>Pedraza de Campos</v>
          </cell>
        </row>
        <row r="5147">
          <cell r="H5147" t="str">
            <v>Pedrosa de la Vega</v>
          </cell>
        </row>
        <row r="5148">
          <cell r="H5148" t="str">
            <v>Perales</v>
          </cell>
        </row>
        <row r="5149">
          <cell r="H5149" t="str">
            <v>Pernía, La</v>
          </cell>
        </row>
        <row r="5150">
          <cell r="H5150" t="str">
            <v>Pino del Río</v>
          </cell>
        </row>
        <row r="5151">
          <cell r="H5151" t="str">
            <v>Piña de Campos</v>
          </cell>
        </row>
        <row r="5152">
          <cell r="H5152" t="str">
            <v>Población de Arroyo</v>
          </cell>
        </row>
        <row r="5153">
          <cell r="H5153" t="str">
            <v>Población de Campos</v>
          </cell>
        </row>
        <row r="5154">
          <cell r="H5154" t="str">
            <v>Población de Cerrato</v>
          </cell>
        </row>
        <row r="5155">
          <cell r="H5155" t="str">
            <v>Polentinos</v>
          </cell>
        </row>
        <row r="5156">
          <cell r="H5156" t="str">
            <v>Pomar de Valdivia</v>
          </cell>
        </row>
        <row r="5157">
          <cell r="H5157" t="str">
            <v>Poza de la Vega</v>
          </cell>
        </row>
        <row r="5158">
          <cell r="H5158" t="str">
            <v>Pozo de Urama</v>
          </cell>
        </row>
        <row r="5159">
          <cell r="H5159" t="str">
            <v>Prádanos de Ojeda</v>
          </cell>
        </row>
        <row r="5160">
          <cell r="H5160" t="str">
            <v>Puebla de Valdavia, La</v>
          </cell>
        </row>
        <row r="5161">
          <cell r="H5161" t="str">
            <v>Quintana del Puente</v>
          </cell>
        </row>
        <row r="5162">
          <cell r="H5162" t="str">
            <v>Quintanilla de Onsoña</v>
          </cell>
        </row>
        <row r="5163">
          <cell r="H5163" t="str">
            <v>Reinoso de Cerrato</v>
          </cell>
        </row>
        <row r="5164">
          <cell r="H5164" t="str">
            <v>Renedo de la Vega</v>
          </cell>
        </row>
        <row r="5165">
          <cell r="H5165" t="str">
            <v>Requena de Campos</v>
          </cell>
        </row>
        <row r="5166">
          <cell r="H5166" t="str">
            <v>Respenda de la Peña</v>
          </cell>
        </row>
        <row r="5167">
          <cell r="H5167" t="str">
            <v>Revenga de Campos</v>
          </cell>
        </row>
        <row r="5168">
          <cell r="H5168" t="str">
            <v>Revilla de Collazos</v>
          </cell>
        </row>
        <row r="5169">
          <cell r="H5169" t="str">
            <v>Ribas de Campos</v>
          </cell>
        </row>
        <row r="5170">
          <cell r="H5170" t="str">
            <v>Riberos de la Cueza</v>
          </cell>
        </row>
        <row r="5171">
          <cell r="H5171" t="str">
            <v>Saldaña</v>
          </cell>
        </row>
        <row r="5172">
          <cell r="H5172" t="str">
            <v>Salinas de Pisuerga</v>
          </cell>
        </row>
        <row r="5173">
          <cell r="H5173" t="str">
            <v>San Cebrián de Campos</v>
          </cell>
        </row>
        <row r="5174">
          <cell r="H5174" t="str">
            <v>San Cebrián de Mudá</v>
          </cell>
        </row>
        <row r="5175">
          <cell r="H5175" t="str">
            <v>San Cristóbal de Boedo</v>
          </cell>
        </row>
        <row r="5176">
          <cell r="H5176" t="str">
            <v>San Mamés de Campos</v>
          </cell>
        </row>
        <row r="5177">
          <cell r="H5177" t="str">
            <v>San Román de la Cuba</v>
          </cell>
        </row>
        <row r="5178">
          <cell r="H5178" t="str">
            <v>Santa Cecilia del Alcor</v>
          </cell>
        </row>
        <row r="5179">
          <cell r="H5179" t="str">
            <v>Santa Cruz de Boedo</v>
          </cell>
        </row>
        <row r="5180">
          <cell r="H5180" t="str">
            <v>Santervás de la Vega</v>
          </cell>
        </row>
        <row r="5181">
          <cell r="H5181" t="str">
            <v>Santibáñez de Ecla</v>
          </cell>
        </row>
        <row r="5182">
          <cell r="H5182" t="str">
            <v>Santibáñez de la Peña</v>
          </cell>
        </row>
        <row r="5183">
          <cell r="H5183" t="str">
            <v>Santoyo</v>
          </cell>
        </row>
        <row r="5184">
          <cell r="H5184" t="str">
            <v>Serna, La</v>
          </cell>
        </row>
        <row r="5185">
          <cell r="H5185" t="str">
            <v>Soto de Cerrato</v>
          </cell>
        </row>
        <row r="5186">
          <cell r="H5186" t="str">
            <v>Sotobañado y Priorato</v>
          </cell>
        </row>
        <row r="5187">
          <cell r="H5187" t="str">
            <v>Tabanera de Cerrato</v>
          </cell>
        </row>
        <row r="5188">
          <cell r="H5188" t="str">
            <v>Tabanera de Valdavia</v>
          </cell>
        </row>
        <row r="5189">
          <cell r="H5189" t="str">
            <v>Támara de Campos</v>
          </cell>
        </row>
        <row r="5190">
          <cell r="H5190" t="str">
            <v>Tariego de Cerrato</v>
          </cell>
        </row>
        <row r="5191">
          <cell r="H5191" t="str">
            <v>Torquemada</v>
          </cell>
        </row>
        <row r="5192">
          <cell r="H5192" t="str">
            <v>Torremormojón</v>
          </cell>
        </row>
        <row r="5193">
          <cell r="H5193" t="str">
            <v>Triollo</v>
          </cell>
        </row>
        <row r="5194">
          <cell r="H5194" t="str">
            <v>Valbuena de Pisuerga</v>
          </cell>
        </row>
        <row r="5195">
          <cell r="H5195" t="str">
            <v>Valdeolmillos</v>
          </cell>
        </row>
        <row r="5196">
          <cell r="H5196" t="str">
            <v>Valderrábano</v>
          </cell>
        </row>
        <row r="5197">
          <cell r="H5197" t="str">
            <v>Valde-Ucieza</v>
          </cell>
        </row>
        <row r="5198">
          <cell r="H5198" t="str">
            <v>Valle de Cerrato</v>
          </cell>
        </row>
        <row r="5199">
          <cell r="H5199" t="str">
            <v>Valle del Retortillo</v>
          </cell>
        </row>
        <row r="5200">
          <cell r="H5200" t="str">
            <v>Velilla del Río Carrión</v>
          </cell>
        </row>
        <row r="5201">
          <cell r="H5201" t="str">
            <v>Venta de Baños</v>
          </cell>
        </row>
        <row r="5202">
          <cell r="H5202" t="str">
            <v>Vertavillo</v>
          </cell>
        </row>
        <row r="5203">
          <cell r="H5203" t="str">
            <v>Vid de Ojeda, La</v>
          </cell>
        </row>
        <row r="5204">
          <cell r="H5204" t="str">
            <v>Villabasta de Valdavia</v>
          </cell>
        </row>
        <row r="5205">
          <cell r="H5205" t="str">
            <v>Villacidaler</v>
          </cell>
        </row>
        <row r="5206">
          <cell r="H5206" t="str">
            <v>Villaconancio</v>
          </cell>
        </row>
        <row r="5207">
          <cell r="H5207" t="str">
            <v>Villada</v>
          </cell>
        </row>
        <row r="5208">
          <cell r="H5208" t="str">
            <v>Villaeles de Valdavia</v>
          </cell>
        </row>
        <row r="5209">
          <cell r="H5209" t="str">
            <v>Villahán</v>
          </cell>
        </row>
        <row r="5210">
          <cell r="H5210" t="str">
            <v>Villaherreros</v>
          </cell>
        </row>
        <row r="5211">
          <cell r="H5211" t="str">
            <v>Villalaco</v>
          </cell>
        </row>
        <row r="5212">
          <cell r="H5212" t="str">
            <v>Villalba de Guardo</v>
          </cell>
        </row>
        <row r="5213">
          <cell r="H5213" t="str">
            <v>Villalcázar de Sirga</v>
          </cell>
        </row>
        <row r="5214">
          <cell r="H5214" t="str">
            <v>Villalcón</v>
          </cell>
        </row>
        <row r="5215">
          <cell r="H5215" t="str">
            <v>Villalobón</v>
          </cell>
        </row>
        <row r="5216">
          <cell r="H5216" t="str">
            <v>Villaluenga de la Vega</v>
          </cell>
        </row>
        <row r="5217">
          <cell r="H5217" t="str">
            <v>Villamartín de Campos</v>
          </cell>
        </row>
        <row r="5218">
          <cell r="H5218" t="str">
            <v>Villamediana</v>
          </cell>
        </row>
        <row r="5219">
          <cell r="H5219" t="str">
            <v>Villameriel</v>
          </cell>
        </row>
        <row r="5220">
          <cell r="H5220" t="str">
            <v>Villamoronta</v>
          </cell>
        </row>
        <row r="5221">
          <cell r="H5221" t="str">
            <v>Villamuera de la Cueza</v>
          </cell>
        </row>
        <row r="5222">
          <cell r="H5222" t="str">
            <v>Villamuriel de Cerrato</v>
          </cell>
        </row>
        <row r="5223">
          <cell r="H5223" t="str">
            <v>Villanueva del Rebollar</v>
          </cell>
        </row>
        <row r="5224">
          <cell r="H5224" t="str">
            <v>Villanuño de Valdavia</v>
          </cell>
        </row>
        <row r="5225">
          <cell r="H5225" t="str">
            <v>Villaprovedo</v>
          </cell>
        </row>
        <row r="5226">
          <cell r="H5226" t="str">
            <v>Villarmentero de Campos</v>
          </cell>
        </row>
        <row r="5227">
          <cell r="H5227" t="str">
            <v>Villarrabé</v>
          </cell>
        </row>
        <row r="5228">
          <cell r="H5228" t="str">
            <v>Villarramiel</v>
          </cell>
        </row>
        <row r="5229">
          <cell r="H5229" t="str">
            <v>Villasarracino</v>
          </cell>
        </row>
        <row r="5230">
          <cell r="H5230" t="str">
            <v>Villasila de Valdavia</v>
          </cell>
        </row>
        <row r="5231">
          <cell r="H5231" t="str">
            <v>Villaturde</v>
          </cell>
        </row>
        <row r="5232">
          <cell r="H5232" t="str">
            <v>Villaumbrales</v>
          </cell>
        </row>
        <row r="5233">
          <cell r="H5233" t="str">
            <v>Villaviudas</v>
          </cell>
        </row>
        <row r="5234">
          <cell r="H5234" t="str">
            <v>Villerías de Campos</v>
          </cell>
        </row>
        <row r="5235">
          <cell r="H5235" t="str">
            <v>Villodre</v>
          </cell>
        </row>
        <row r="5236">
          <cell r="H5236" t="str">
            <v>Villodrigo</v>
          </cell>
        </row>
        <row r="5237">
          <cell r="H5237" t="str">
            <v>Villoldo</v>
          </cell>
        </row>
        <row r="5238">
          <cell r="H5238" t="str">
            <v>Villota del Páramo</v>
          </cell>
        </row>
        <row r="5239">
          <cell r="H5239" t="str">
            <v>Villovieco</v>
          </cell>
        </row>
        <row r="5240">
          <cell r="H5240" t="str">
            <v>Agaete</v>
          </cell>
        </row>
        <row r="5241">
          <cell r="H5241" t="str">
            <v>Agüimes</v>
          </cell>
        </row>
        <row r="5242">
          <cell r="H5242" t="str">
            <v>Aldea de San Nicolás, La</v>
          </cell>
        </row>
        <row r="5243">
          <cell r="H5243" t="str">
            <v>Antigua</v>
          </cell>
        </row>
        <row r="5244">
          <cell r="H5244" t="str">
            <v>Arrecife</v>
          </cell>
        </row>
        <row r="5245">
          <cell r="H5245" t="str">
            <v>Artenara</v>
          </cell>
        </row>
        <row r="5246">
          <cell r="H5246" t="str">
            <v>Arucas</v>
          </cell>
        </row>
        <row r="5247">
          <cell r="H5247" t="str">
            <v>Betancuria</v>
          </cell>
        </row>
        <row r="5248">
          <cell r="H5248" t="str">
            <v>Firgas</v>
          </cell>
        </row>
        <row r="5249">
          <cell r="H5249" t="str">
            <v>Gáldar</v>
          </cell>
        </row>
        <row r="5250">
          <cell r="H5250" t="str">
            <v>Haría</v>
          </cell>
        </row>
        <row r="5251">
          <cell r="H5251" t="str">
            <v>Ingenio</v>
          </cell>
        </row>
        <row r="5252">
          <cell r="H5252" t="str">
            <v>Mogán</v>
          </cell>
        </row>
        <row r="5253">
          <cell r="H5253" t="str">
            <v>Moya</v>
          </cell>
        </row>
        <row r="5254">
          <cell r="H5254" t="str">
            <v>Oliva, La</v>
          </cell>
        </row>
        <row r="5255">
          <cell r="H5255" t="str">
            <v>Pájara</v>
          </cell>
        </row>
        <row r="5256">
          <cell r="H5256" t="str">
            <v>Palmas de Gran Canaria, Las</v>
          </cell>
        </row>
        <row r="5257">
          <cell r="H5257" t="str">
            <v>Puerto del Rosario</v>
          </cell>
        </row>
        <row r="5258">
          <cell r="H5258" t="str">
            <v>San Bartolomé</v>
          </cell>
        </row>
        <row r="5259">
          <cell r="H5259" t="str">
            <v>San Bartolomé de Tirajana</v>
          </cell>
        </row>
        <row r="5260">
          <cell r="H5260" t="str">
            <v>Santa Brígida</v>
          </cell>
        </row>
        <row r="5261">
          <cell r="H5261" t="str">
            <v>Santa Lucía de Tirajana</v>
          </cell>
        </row>
        <row r="5262">
          <cell r="H5262" t="str">
            <v>Santa María de Guía de Gran Canaria</v>
          </cell>
        </row>
        <row r="5263">
          <cell r="H5263" t="str">
            <v>Teguise</v>
          </cell>
        </row>
        <row r="5264">
          <cell r="H5264" t="str">
            <v>Tejeda</v>
          </cell>
        </row>
        <row r="5265">
          <cell r="H5265" t="str">
            <v>Telde</v>
          </cell>
        </row>
        <row r="5266">
          <cell r="H5266" t="str">
            <v>Teror</v>
          </cell>
        </row>
        <row r="5267">
          <cell r="H5267" t="str">
            <v>Tías</v>
          </cell>
        </row>
        <row r="5268">
          <cell r="H5268" t="str">
            <v>Tinajo</v>
          </cell>
        </row>
        <row r="5269">
          <cell r="H5269" t="str">
            <v>Tuineje</v>
          </cell>
        </row>
        <row r="5270">
          <cell r="H5270" t="str">
            <v>Valleseco</v>
          </cell>
        </row>
        <row r="5271">
          <cell r="H5271" t="str">
            <v>Valsequillo de Gran Canaria</v>
          </cell>
        </row>
        <row r="5272">
          <cell r="H5272" t="str">
            <v>Vega de San Mateo</v>
          </cell>
        </row>
        <row r="5273">
          <cell r="H5273" t="str">
            <v>Yaiza</v>
          </cell>
        </row>
        <row r="5274">
          <cell r="H5274" t="str">
            <v>Agolada</v>
          </cell>
        </row>
        <row r="5275">
          <cell r="H5275" t="str">
            <v>Arbo</v>
          </cell>
        </row>
        <row r="5276">
          <cell r="H5276" t="str">
            <v>Baiona</v>
          </cell>
        </row>
        <row r="5277">
          <cell r="H5277" t="str">
            <v>Barro</v>
          </cell>
        </row>
        <row r="5278">
          <cell r="H5278" t="str">
            <v>Bueu</v>
          </cell>
        </row>
        <row r="5279">
          <cell r="H5279" t="str">
            <v>Caldas de Reis</v>
          </cell>
        </row>
        <row r="5280">
          <cell r="H5280" t="str">
            <v>Cambados</v>
          </cell>
        </row>
        <row r="5281">
          <cell r="H5281" t="str">
            <v>Campo Lameiro</v>
          </cell>
        </row>
        <row r="5282">
          <cell r="H5282" t="str">
            <v>Cangas</v>
          </cell>
        </row>
        <row r="5283">
          <cell r="H5283" t="str">
            <v>Cañiza, A</v>
          </cell>
        </row>
        <row r="5284">
          <cell r="H5284" t="str">
            <v>Catoira</v>
          </cell>
        </row>
        <row r="5285">
          <cell r="H5285" t="str">
            <v>Cerdedo</v>
          </cell>
        </row>
        <row r="5286">
          <cell r="H5286" t="str">
            <v>Cotobade</v>
          </cell>
        </row>
        <row r="5287">
          <cell r="H5287" t="str">
            <v>Covelo</v>
          </cell>
        </row>
        <row r="5288">
          <cell r="H5288" t="str">
            <v>Crecente</v>
          </cell>
        </row>
        <row r="5289">
          <cell r="H5289" t="str">
            <v>Cuntis</v>
          </cell>
        </row>
        <row r="5290">
          <cell r="H5290" t="str">
            <v>Dozón</v>
          </cell>
        </row>
        <row r="5291">
          <cell r="H5291" t="str">
            <v>Estrada, A</v>
          </cell>
        </row>
        <row r="5292">
          <cell r="H5292" t="str">
            <v>Forcarei</v>
          </cell>
        </row>
        <row r="5293">
          <cell r="H5293" t="str">
            <v>Fornelos de Montes</v>
          </cell>
        </row>
        <row r="5294">
          <cell r="H5294" t="str">
            <v>Gondomar</v>
          </cell>
        </row>
        <row r="5295">
          <cell r="H5295" t="str">
            <v>Grove, O</v>
          </cell>
        </row>
        <row r="5296">
          <cell r="H5296" t="str">
            <v>Guarda, A</v>
          </cell>
        </row>
        <row r="5297">
          <cell r="H5297" t="str">
            <v>Illa de Arousa, A</v>
          </cell>
        </row>
        <row r="5298">
          <cell r="H5298" t="str">
            <v>Lalín</v>
          </cell>
        </row>
        <row r="5299">
          <cell r="H5299" t="str">
            <v>Lama, A</v>
          </cell>
        </row>
        <row r="5300">
          <cell r="H5300" t="str">
            <v>Marín</v>
          </cell>
        </row>
        <row r="5301">
          <cell r="H5301" t="str">
            <v>Meaño</v>
          </cell>
        </row>
        <row r="5302">
          <cell r="H5302" t="str">
            <v>Meis</v>
          </cell>
        </row>
        <row r="5303">
          <cell r="H5303" t="str">
            <v>Moaña</v>
          </cell>
        </row>
        <row r="5304">
          <cell r="H5304" t="str">
            <v>Mondariz</v>
          </cell>
        </row>
        <row r="5305">
          <cell r="H5305" t="str">
            <v>Mondariz-Balneario</v>
          </cell>
        </row>
        <row r="5306">
          <cell r="H5306" t="str">
            <v>Moraña</v>
          </cell>
        </row>
        <row r="5307">
          <cell r="H5307" t="str">
            <v>Mos</v>
          </cell>
        </row>
        <row r="5308">
          <cell r="H5308" t="str">
            <v>Neves, As</v>
          </cell>
        </row>
        <row r="5309">
          <cell r="H5309" t="str">
            <v>Nigrán</v>
          </cell>
        </row>
        <row r="5310">
          <cell r="H5310" t="str">
            <v>Oia</v>
          </cell>
        </row>
        <row r="5311">
          <cell r="H5311" t="str">
            <v>Pazos de Borbén</v>
          </cell>
        </row>
        <row r="5312">
          <cell r="H5312" t="str">
            <v>Poio</v>
          </cell>
        </row>
        <row r="5313">
          <cell r="H5313" t="str">
            <v>Ponte Caldelas</v>
          </cell>
        </row>
        <row r="5314">
          <cell r="H5314" t="str">
            <v>Ponteareas</v>
          </cell>
        </row>
        <row r="5315">
          <cell r="H5315" t="str">
            <v>Pontecesures</v>
          </cell>
        </row>
        <row r="5316">
          <cell r="H5316" t="str">
            <v>Pontevedra</v>
          </cell>
        </row>
        <row r="5317">
          <cell r="H5317" t="str">
            <v>Porriño, O</v>
          </cell>
        </row>
        <row r="5318">
          <cell r="H5318" t="str">
            <v>Portas</v>
          </cell>
        </row>
        <row r="5319">
          <cell r="H5319" t="str">
            <v>Redondela</v>
          </cell>
        </row>
        <row r="5320">
          <cell r="H5320" t="str">
            <v>Ribadumia</v>
          </cell>
        </row>
        <row r="5321">
          <cell r="H5321" t="str">
            <v>Rodeiro</v>
          </cell>
        </row>
        <row r="5322">
          <cell r="H5322" t="str">
            <v>Rosal, O</v>
          </cell>
        </row>
        <row r="5323">
          <cell r="H5323" t="str">
            <v>Salceda de Caselas</v>
          </cell>
        </row>
        <row r="5324">
          <cell r="H5324" t="str">
            <v>Salvaterra de Miño</v>
          </cell>
        </row>
        <row r="5325">
          <cell r="H5325" t="str">
            <v>Sanxenxo</v>
          </cell>
        </row>
        <row r="5326">
          <cell r="H5326" t="str">
            <v>Silleda</v>
          </cell>
        </row>
        <row r="5327">
          <cell r="H5327" t="str">
            <v>Soutomaior</v>
          </cell>
        </row>
        <row r="5328">
          <cell r="H5328" t="str">
            <v>Tomiño</v>
          </cell>
        </row>
        <row r="5329">
          <cell r="H5329" t="str">
            <v>Tui</v>
          </cell>
        </row>
        <row r="5330">
          <cell r="H5330" t="str">
            <v>Valga</v>
          </cell>
        </row>
        <row r="5331">
          <cell r="H5331" t="str">
            <v>Vigo</v>
          </cell>
        </row>
        <row r="5332">
          <cell r="H5332" t="str">
            <v>Vila de Cruces</v>
          </cell>
        </row>
        <row r="5333">
          <cell r="H5333" t="str">
            <v>Vilaboa</v>
          </cell>
        </row>
        <row r="5334">
          <cell r="H5334" t="str">
            <v>Vilagarcía de Arousa</v>
          </cell>
        </row>
        <row r="5335">
          <cell r="H5335" t="str">
            <v>Vilanova de Arousa</v>
          </cell>
        </row>
        <row r="5336">
          <cell r="H5336" t="str">
            <v>Abusejo</v>
          </cell>
        </row>
        <row r="5337">
          <cell r="H5337" t="str">
            <v>Agallas</v>
          </cell>
        </row>
        <row r="5338">
          <cell r="H5338" t="str">
            <v>Ahigal de los Aceiteros</v>
          </cell>
        </row>
        <row r="5339">
          <cell r="H5339" t="str">
            <v>Ahigal de Villarino</v>
          </cell>
        </row>
        <row r="5340">
          <cell r="H5340" t="str">
            <v>Alameda de Gardón, La</v>
          </cell>
        </row>
        <row r="5341">
          <cell r="H5341" t="str">
            <v>Alamedilla, La</v>
          </cell>
        </row>
        <row r="5342">
          <cell r="H5342" t="str">
            <v>Alaraz</v>
          </cell>
        </row>
        <row r="5343">
          <cell r="H5343" t="str">
            <v>Alba de Tormes</v>
          </cell>
        </row>
        <row r="5344">
          <cell r="H5344" t="str">
            <v>Alba de Yeltes</v>
          </cell>
        </row>
        <row r="5345">
          <cell r="H5345" t="str">
            <v>Alberca, La</v>
          </cell>
        </row>
        <row r="5346">
          <cell r="H5346" t="str">
            <v>Alberguería de Argañán, La</v>
          </cell>
        </row>
        <row r="5347">
          <cell r="H5347" t="str">
            <v>Alconada</v>
          </cell>
        </row>
        <row r="5348">
          <cell r="H5348" t="str">
            <v>Aldea del Obispo</v>
          </cell>
        </row>
        <row r="5349">
          <cell r="H5349" t="str">
            <v>Aldeacipreste</v>
          </cell>
        </row>
        <row r="5350">
          <cell r="H5350" t="str">
            <v>Aldeadávila de la Ribera</v>
          </cell>
        </row>
        <row r="5351">
          <cell r="H5351" t="str">
            <v>Aldealengua</v>
          </cell>
        </row>
        <row r="5352">
          <cell r="H5352" t="str">
            <v>Aldeanueva de Figueroa</v>
          </cell>
        </row>
        <row r="5353">
          <cell r="H5353" t="str">
            <v>Aldeanueva de la Sierra</v>
          </cell>
        </row>
        <row r="5354">
          <cell r="H5354" t="str">
            <v>Aldearrodrigo</v>
          </cell>
        </row>
        <row r="5355">
          <cell r="H5355" t="str">
            <v>Aldearrubia</v>
          </cell>
        </row>
        <row r="5356">
          <cell r="H5356" t="str">
            <v>Aldeaseca de Alba</v>
          </cell>
        </row>
        <row r="5357">
          <cell r="H5357" t="str">
            <v>Aldeaseca de la Frontera</v>
          </cell>
        </row>
        <row r="5358">
          <cell r="H5358" t="str">
            <v>Aldeatejada</v>
          </cell>
        </row>
        <row r="5359">
          <cell r="H5359" t="str">
            <v>Aldeavieja de Tormes</v>
          </cell>
        </row>
        <row r="5360">
          <cell r="H5360" t="str">
            <v>Aldehuela de la Bóveda</v>
          </cell>
        </row>
        <row r="5361">
          <cell r="H5361" t="str">
            <v>Aldehuela de Yeltes</v>
          </cell>
        </row>
        <row r="5362">
          <cell r="H5362" t="str">
            <v>Almenara de Tormes</v>
          </cell>
        </row>
        <row r="5363">
          <cell r="H5363" t="str">
            <v>Almendra</v>
          </cell>
        </row>
        <row r="5364">
          <cell r="H5364" t="str">
            <v>Anaya de Alba</v>
          </cell>
        </row>
        <row r="5365">
          <cell r="H5365" t="str">
            <v>Añover de Tormes</v>
          </cell>
        </row>
        <row r="5366">
          <cell r="H5366" t="str">
            <v>Arabayona de Mógica</v>
          </cell>
        </row>
        <row r="5367">
          <cell r="H5367" t="str">
            <v>Arapiles</v>
          </cell>
        </row>
        <row r="5368">
          <cell r="H5368" t="str">
            <v>Arcediano</v>
          </cell>
        </row>
        <row r="5369">
          <cell r="H5369" t="str">
            <v>Arco, El</v>
          </cell>
        </row>
        <row r="5370">
          <cell r="H5370" t="str">
            <v>Armenteros</v>
          </cell>
        </row>
        <row r="5371">
          <cell r="H5371" t="str">
            <v>Atalaya, La</v>
          </cell>
        </row>
        <row r="5372">
          <cell r="H5372" t="str">
            <v>Babilafuente</v>
          </cell>
        </row>
        <row r="5373">
          <cell r="H5373" t="str">
            <v>Bañobárez</v>
          </cell>
        </row>
        <row r="5374">
          <cell r="H5374" t="str">
            <v>Barbadillo</v>
          </cell>
        </row>
        <row r="5375">
          <cell r="H5375" t="str">
            <v>Barbalos</v>
          </cell>
        </row>
        <row r="5376">
          <cell r="H5376" t="str">
            <v>Barceo</v>
          </cell>
        </row>
        <row r="5377">
          <cell r="H5377" t="str">
            <v>Barruecopardo</v>
          </cell>
        </row>
        <row r="5378">
          <cell r="H5378" t="str">
            <v>Bastida, La</v>
          </cell>
        </row>
        <row r="5379">
          <cell r="H5379" t="str">
            <v>Béjar</v>
          </cell>
        </row>
        <row r="5380">
          <cell r="H5380" t="str">
            <v>Beleña</v>
          </cell>
        </row>
        <row r="5381">
          <cell r="H5381" t="str">
            <v>Bermellar</v>
          </cell>
        </row>
        <row r="5382">
          <cell r="H5382" t="str">
            <v>Berrocal de Huebra</v>
          </cell>
        </row>
        <row r="5383">
          <cell r="H5383" t="str">
            <v>Berrocal de Salvatierra</v>
          </cell>
        </row>
        <row r="5384">
          <cell r="H5384" t="str">
            <v>Boada</v>
          </cell>
        </row>
        <row r="5385">
          <cell r="H5385" t="str">
            <v>Bodón, El</v>
          </cell>
        </row>
        <row r="5386">
          <cell r="H5386" t="str">
            <v>Bogajo</v>
          </cell>
        </row>
        <row r="5387">
          <cell r="H5387" t="str">
            <v>Bouza, La</v>
          </cell>
        </row>
        <row r="5388">
          <cell r="H5388" t="str">
            <v>Bóveda del Río Almar</v>
          </cell>
        </row>
        <row r="5389">
          <cell r="H5389" t="str">
            <v>Brincones</v>
          </cell>
        </row>
        <row r="5390">
          <cell r="H5390" t="str">
            <v>Buenamadre</v>
          </cell>
        </row>
        <row r="5391">
          <cell r="H5391" t="str">
            <v>Buenavista</v>
          </cell>
        </row>
        <row r="5392">
          <cell r="H5392" t="str">
            <v>Cabaco, El</v>
          </cell>
        </row>
        <row r="5393">
          <cell r="H5393" t="str">
            <v>Cabeza de Béjar, La</v>
          </cell>
        </row>
        <row r="5394">
          <cell r="H5394" t="str">
            <v>Cabeza del Caballo</v>
          </cell>
        </row>
        <row r="5395">
          <cell r="H5395" t="str">
            <v>Cabezabellosa de la Calzada</v>
          </cell>
        </row>
        <row r="5396">
          <cell r="H5396" t="str">
            <v>Cabrerizos</v>
          </cell>
        </row>
        <row r="5397">
          <cell r="H5397" t="str">
            <v>Cabrillas</v>
          </cell>
        </row>
        <row r="5398">
          <cell r="H5398" t="str">
            <v>Calvarrasa de Abajo</v>
          </cell>
        </row>
        <row r="5399">
          <cell r="H5399" t="str">
            <v>Calvarrasa de Arriba</v>
          </cell>
        </row>
        <row r="5400">
          <cell r="H5400" t="str">
            <v>Calzada de Béjar, La</v>
          </cell>
        </row>
        <row r="5401">
          <cell r="H5401" t="str">
            <v>Calzada de Don Diego</v>
          </cell>
        </row>
        <row r="5402">
          <cell r="H5402" t="str">
            <v>Calzada de Valdunciel</v>
          </cell>
        </row>
        <row r="5403">
          <cell r="H5403" t="str">
            <v>Campillo de Azaba</v>
          </cell>
        </row>
        <row r="5404">
          <cell r="H5404" t="str">
            <v>Campo de Peñaranda, El</v>
          </cell>
        </row>
        <row r="5405">
          <cell r="H5405" t="str">
            <v>Candelario</v>
          </cell>
        </row>
        <row r="5406">
          <cell r="H5406" t="str">
            <v>Canillas de Abajo</v>
          </cell>
        </row>
        <row r="5407">
          <cell r="H5407" t="str">
            <v>Cantagallo</v>
          </cell>
        </row>
        <row r="5408">
          <cell r="H5408" t="str">
            <v>Cantalapiedra</v>
          </cell>
        </row>
        <row r="5409">
          <cell r="H5409" t="str">
            <v>Cantalpino</v>
          </cell>
        </row>
        <row r="5410">
          <cell r="H5410" t="str">
            <v>Cantaracillo</v>
          </cell>
        </row>
        <row r="5411">
          <cell r="H5411" t="str">
            <v>Carbajosa de la Sagrada</v>
          </cell>
        </row>
        <row r="5412">
          <cell r="H5412" t="str">
            <v>Carpio de Azaba</v>
          </cell>
        </row>
        <row r="5413">
          <cell r="H5413" t="str">
            <v>Carrascal de Barregas</v>
          </cell>
        </row>
        <row r="5414">
          <cell r="H5414" t="str">
            <v>Carrascal del Obispo</v>
          </cell>
        </row>
        <row r="5415">
          <cell r="H5415" t="str">
            <v>Casafranca</v>
          </cell>
        </row>
        <row r="5416">
          <cell r="H5416" t="str">
            <v>Casas del Conde, Las</v>
          </cell>
        </row>
        <row r="5417">
          <cell r="H5417" t="str">
            <v>Casillas de Flores</v>
          </cell>
        </row>
        <row r="5418">
          <cell r="H5418" t="str">
            <v>Castellanos de Moriscos</v>
          </cell>
        </row>
        <row r="5419">
          <cell r="H5419" t="str">
            <v>Castellanos de Villiquera</v>
          </cell>
        </row>
        <row r="5420">
          <cell r="H5420" t="str">
            <v>Castillejo de Martín Viejo</v>
          </cell>
        </row>
        <row r="5421">
          <cell r="H5421" t="str">
            <v>Castraz</v>
          </cell>
        </row>
        <row r="5422">
          <cell r="H5422" t="str">
            <v>Cepeda</v>
          </cell>
        </row>
        <row r="5423">
          <cell r="H5423" t="str">
            <v>Cereceda de la Sierra</v>
          </cell>
        </row>
        <row r="5424">
          <cell r="H5424" t="str">
            <v>Cerezal de Peñahorcada</v>
          </cell>
        </row>
        <row r="5425">
          <cell r="H5425" t="str">
            <v>Cerralbo</v>
          </cell>
        </row>
        <row r="5426">
          <cell r="H5426" t="str">
            <v>Cerro, El</v>
          </cell>
        </row>
        <row r="5427">
          <cell r="H5427" t="str">
            <v>Cespedosa de Tormes</v>
          </cell>
        </row>
        <row r="5428">
          <cell r="H5428" t="str">
            <v>Chagarcía Medianero</v>
          </cell>
        </row>
        <row r="5429">
          <cell r="H5429" t="str">
            <v>Cilleros de la Bastida</v>
          </cell>
        </row>
        <row r="5430">
          <cell r="H5430" t="str">
            <v>Cipérez</v>
          </cell>
        </row>
        <row r="5431">
          <cell r="H5431" t="str">
            <v>Ciudad Rodrigo</v>
          </cell>
        </row>
        <row r="5432">
          <cell r="H5432" t="str">
            <v>Coca de Alba</v>
          </cell>
        </row>
        <row r="5433">
          <cell r="H5433" t="str">
            <v>Colmenar de Montemayor</v>
          </cell>
        </row>
        <row r="5434">
          <cell r="H5434" t="str">
            <v>Cordovilla</v>
          </cell>
        </row>
        <row r="5435">
          <cell r="H5435" t="str">
            <v>Cristóbal</v>
          </cell>
        </row>
        <row r="5436">
          <cell r="H5436" t="str">
            <v>Cubo de Don Sancho, El</v>
          </cell>
        </row>
        <row r="5437">
          <cell r="H5437" t="str">
            <v>Dios le Guarde</v>
          </cell>
        </row>
        <row r="5438">
          <cell r="H5438" t="str">
            <v>Doñinos de Ledesma</v>
          </cell>
        </row>
        <row r="5439">
          <cell r="H5439" t="str">
            <v>Doñinos de Salamanca</v>
          </cell>
        </row>
        <row r="5440">
          <cell r="H5440" t="str">
            <v>Ejeme</v>
          </cell>
        </row>
        <row r="5441">
          <cell r="H5441" t="str">
            <v>Encina de San Silvestre</v>
          </cell>
        </row>
        <row r="5442">
          <cell r="H5442" t="str">
            <v>Encina, La</v>
          </cell>
        </row>
        <row r="5443">
          <cell r="H5443" t="str">
            <v>Encinas de Abajo</v>
          </cell>
        </row>
        <row r="5444">
          <cell r="H5444" t="str">
            <v>Encinas de Arriba</v>
          </cell>
        </row>
        <row r="5445">
          <cell r="H5445" t="str">
            <v>Encinasola de los Comendadores</v>
          </cell>
        </row>
        <row r="5446">
          <cell r="H5446" t="str">
            <v>Endrinal</v>
          </cell>
        </row>
        <row r="5447">
          <cell r="H5447" t="str">
            <v>Escurial de la Sierra</v>
          </cell>
        </row>
        <row r="5448">
          <cell r="H5448" t="str">
            <v>Espadaña</v>
          </cell>
        </row>
        <row r="5449">
          <cell r="H5449" t="str">
            <v>Espeja</v>
          </cell>
        </row>
        <row r="5450">
          <cell r="H5450" t="str">
            <v>Espino de la Orbada</v>
          </cell>
        </row>
        <row r="5451">
          <cell r="H5451" t="str">
            <v>Florida de Liébana</v>
          </cell>
        </row>
        <row r="5452">
          <cell r="H5452" t="str">
            <v>Forfoleda</v>
          </cell>
        </row>
        <row r="5453">
          <cell r="H5453" t="str">
            <v>Frades de la Sierra</v>
          </cell>
        </row>
        <row r="5454">
          <cell r="H5454" t="str">
            <v>Fregeneda, La</v>
          </cell>
        </row>
        <row r="5455">
          <cell r="H5455" t="str">
            <v>Fresnedoso</v>
          </cell>
        </row>
        <row r="5456">
          <cell r="H5456" t="str">
            <v>Fresno Alhándiga</v>
          </cell>
        </row>
        <row r="5457">
          <cell r="H5457" t="str">
            <v>Fuente de San Esteban, La</v>
          </cell>
        </row>
        <row r="5458">
          <cell r="H5458" t="str">
            <v>Fuenteguinaldo</v>
          </cell>
        </row>
        <row r="5459">
          <cell r="H5459" t="str">
            <v>Fuenteliante</v>
          </cell>
        </row>
        <row r="5460">
          <cell r="H5460" t="str">
            <v>Fuenterroble de Salvatierra</v>
          </cell>
        </row>
        <row r="5461">
          <cell r="H5461" t="str">
            <v>Fuentes de Béjar</v>
          </cell>
        </row>
        <row r="5462">
          <cell r="H5462" t="str">
            <v>Fuentes de Oñoro</v>
          </cell>
        </row>
        <row r="5463">
          <cell r="H5463" t="str">
            <v>Gajates</v>
          </cell>
        </row>
        <row r="5464">
          <cell r="H5464" t="str">
            <v>Galindo y Perahuy</v>
          </cell>
        </row>
        <row r="5465">
          <cell r="H5465" t="str">
            <v>Galinduste</v>
          </cell>
        </row>
        <row r="5466">
          <cell r="H5466" t="str">
            <v>Galisancho</v>
          </cell>
        </row>
        <row r="5467">
          <cell r="H5467" t="str">
            <v>Gallegos de Argañán</v>
          </cell>
        </row>
        <row r="5468">
          <cell r="H5468" t="str">
            <v>Gallegos de Solmirón</v>
          </cell>
        </row>
        <row r="5469">
          <cell r="H5469" t="str">
            <v>Garcibuey</v>
          </cell>
        </row>
        <row r="5470">
          <cell r="H5470" t="str">
            <v>Garcihernández</v>
          </cell>
        </row>
        <row r="5471">
          <cell r="H5471" t="str">
            <v>Garcirrey</v>
          </cell>
        </row>
        <row r="5472">
          <cell r="H5472" t="str">
            <v>Gejuelo del Barro</v>
          </cell>
        </row>
        <row r="5473">
          <cell r="H5473" t="str">
            <v>Golpejas</v>
          </cell>
        </row>
        <row r="5474">
          <cell r="H5474" t="str">
            <v>Gomecello</v>
          </cell>
        </row>
        <row r="5475">
          <cell r="H5475" t="str">
            <v>Guadramiro</v>
          </cell>
        </row>
        <row r="5476">
          <cell r="H5476" t="str">
            <v>Guijo de Ávila</v>
          </cell>
        </row>
        <row r="5477">
          <cell r="H5477" t="str">
            <v>Guijuelo</v>
          </cell>
        </row>
        <row r="5478">
          <cell r="H5478" t="str">
            <v>Herguijuela de Ciudad Rodrigo</v>
          </cell>
        </row>
        <row r="5479">
          <cell r="H5479" t="str">
            <v>Herguijuela de la Sierra</v>
          </cell>
        </row>
        <row r="5480">
          <cell r="H5480" t="str">
            <v>Herguijuela del Campo</v>
          </cell>
        </row>
        <row r="5481">
          <cell r="H5481" t="str">
            <v>Hinojosa de Duero</v>
          </cell>
        </row>
        <row r="5482">
          <cell r="H5482" t="str">
            <v>Horcajo de Montemayor</v>
          </cell>
        </row>
        <row r="5483">
          <cell r="H5483" t="str">
            <v>Horcajo Medianero</v>
          </cell>
        </row>
        <row r="5484">
          <cell r="H5484" t="str">
            <v>Hoya, La</v>
          </cell>
        </row>
        <row r="5485">
          <cell r="H5485" t="str">
            <v>Huerta</v>
          </cell>
        </row>
        <row r="5486">
          <cell r="H5486" t="str">
            <v>Iruelos</v>
          </cell>
        </row>
        <row r="5487">
          <cell r="H5487" t="str">
            <v>Ituero de Azaba</v>
          </cell>
        </row>
        <row r="5488">
          <cell r="H5488" t="str">
            <v>Juzbado</v>
          </cell>
        </row>
        <row r="5489">
          <cell r="H5489" t="str">
            <v>Lagunilla</v>
          </cell>
        </row>
        <row r="5490">
          <cell r="H5490" t="str">
            <v>Larrodrigo</v>
          </cell>
        </row>
        <row r="5491">
          <cell r="H5491" t="str">
            <v>Ledesma</v>
          </cell>
        </row>
        <row r="5492">
          <cell r="H5492" t="str">
            <v>Ledrada</v>
          </cell>
        </row>
        <row r="5493">
          <cell r="H5493" t="str">
            <v>Linares de Riofrío</v>
          </cell>
        </row>
        <row r="5494">
          <cell r="H5494" t="str">
            <v>Lumbrales</v>
          </cell>
        </row>
        <row r="5495">
          <cell r="H5495" t="str">
            <v>Machacón</v>
          </cell>
        </row>
        <row r="5496">
          <cell r="H5496" t="str">
            <v>Macotera</v>
          </cell>
        </row>
        <row r="5497">
          <cell r="H5497" t="str">
            <v>Madroñal</v>
          </cell>
        </row>
        <row r="5498">
          <cell r="H5498" t="str">
            <v>Maíllo, El</v>
          </cell>
        </row>
        <row r="5499">
          <cell r="H5499" t="str">
            <v>Malpartida</v>
          </cell>
        </row>
        <row r="5500">
          <cell r="H5500" t="str">
            <v>Mancera de Abajo</v>
          </cell>
        </row>
        <row r="5501">
          <cell r="H5501" t="str">
            <v>Manzano, El</v>
          </cell>
        </row>
        <row r="5502">
          <cell r="H5502" t="str">
            <v>Martiago</v>
          </cell>
        </row>
        <row r="5503">
          <cell r="H5503" t="str">
            <v>Martín de Yeltes</v>
          </cell>
        </row>
        <row r="5504">
          <cell r="H5504" t="str">
            <v>Martinamor</v>
          </cell>
        </row>
        <row r="5505">
          <cell r="H5505" t="str">
            <v>Masueco</v>
          </cell>
        </row>
        <row r="5506">
          <cell r="H5506" t="str">
            <v>Mata de Ledesma, La</v>
          </cell>
        </row>
        <row r="5507">
          <cell r="H5507" t="str">
            <v>Matilla de los Caños del Río</v>
          </cell>
        </row>
        <row r="5508">
          <cell r="H5508" t="str">
            <v>Maya, La</v>
          </cell>
        </row>
        <row r="5509">
          <cell r="H5509" t="str">
            <v>Membribe de la Sierra</v>
          </cell>
        </row>
        <row r="5510">
          <cell r="H5510" t="str">
            <v>Mieza</v>
          </cell>
        </row>
        <row r="5511">
          <cell r="H5511" t="str">
            <v>Milano, El</v>
          </cell>
        </row>
        <row r="5512">
          <cell r="H5512" t="str">
            <v>Miranda de Azán</v>
          </cell>
        </row>
        <row r="5513">
          <cell r="H5513" t="str">
            <v>Miranda del Castañar</v>
          </cell>
        </row>
        <row r="5514">
          <cell r="H5514" t="str">
            <v>Mogarraz</v>
          </cell>
        </row>
        <row r="5515">
          <cell r="H5515" t="str">
            <v>Molinillo</v>
          </cell>
        </row>
        <row r="5516">
          <cell r="H5516" t="str">
            <v>Monforte de la Sierra</v>
          </cell>
        </row>
        <row r="5517">
          <cell r="H5517" t="str">
            <v>Monleón</v>
          </cell>
        </row>
        <row r="5518">
          <cell r="H5518" t="str">
            <v>Monleras</v>
          </cell>
        </row>
        <row r="5519">
          <cell r="H5519" t="str">
            <v>Monsagro</v>
          </cell>
        </row>
        <row r="5520">
          <cell r="H5520" t="str">
            <v>Montejo</v>
          </cell>
        </row>
        <row r="5521">
          <cell r="H5521" t="str">
            <v>Montemayor del Río</v>
          </cell>
        </row>
        <row r="5522">
          <cell r="H5522" t="str">
            <v>Monterrubio de Armuña</v>
          </cell>
        </row>
        <row r="5523">
          <cell r="H5523" t="str">
            <v>Monterrubio de la Sierra</v>
          </cell>
        </row>
        <row r="5524">
          <cell r="H5524" t="str">
            <v>Morasverdes</v>
          </cell>
        </row>
        <row r="5525">
          <cell r="H5525" t="str">
            <v>Morille</v>
          </cell>
        </row>
        <row r="5526">
          <cell r="H5526" t="str">
            <v>Moríñigo</v>
          </cell>
        </row>
        <row r="5527">
          <cell r="H5527" t="str">
            <v>Moriscos</v>
          </cell>
        </row>
        <row r="5528">
          <cell r="H5528" t="str">
            <v>Moronta</v>
          </cell>
        </row>
        <row r="5529">
          <cell r="H5529" t="str">
            <v>Mozárbez</v>
          </cell>
        </row>
        <row r="5530">
          <cell r="H5530" t="str">
            <v>Narros de Matalayegua</v>
          </cell>
        </row>
        <row r="5531">
          <cell r="H5531" t="str">
            <v>Nava de Béjar</v>
          </cell>
        </row>
        <row r="5532">
          <cell r="H5532" t="str">
            <v>Nava de Francia</v>
          </cell>
        </row>
        <row r="5533">
          <cell r="H5533" t="str">
            <v>Nava de Sotrobal</v>
          </cell>
        </row>
        <row r="5534">
          <cell r="H5534" t="str">
            <v>Navacarros</v>
          </cell>
        </row>
        <row r="5535">
          <cell r="H5535" t="str">
            <v>Navales</v>
          </cell>
        </row>
        <row r="5536">
          <cell r="H5536" t="str">
            <v>Navalmoral de Béjar</v>
          </cell>
        </row>
        <row r="5537">
          <cell r="H5537" t="str">
            <v>Navamorales</v>
          </cell>
        </row>
        <row r="5538">
          <cell r="H5538" t="str">
            <v>Navarredonda de la Rinconada</v>
          </cell>
        </row>
        <row r="5539">
          <cell r="H5539" t="str">
            <v>Navasfrías</v>
          </cell>
        </row>
        <row r="5540">
          <cell r="H5540" t="str">
            <v>Negrilla de Palencia</v>
          </cell>
        </row>
        <row r="5541">
          <cell r="H5541" t="str">
            <v>Olmedo de Camaces</v>
          </cell>
        </row>
        <row r="5542">
          <cell r="H5542" t="str">
            <v>Orbada, La</v>
          </cell>
        </row>
        <row r="5543">
          <cell r="H5543" t="str">
            <v>Pajares de la Laguna</v>
          </cell>
        </row>
        <row r="5544">
          <cell r="H5544" t="str">
            <v>Palacios del Arzobispo</v>
          </cell>
        </row>
        <row r="5545">
          <cell r="H5545" t="str">
            <v>Palaciosrubios</v>
          </cell>
        </row>
        <row r="5546">
          <cell r="H5546" t="str">
            <v>Palencia de Negrilla</v>
          </cell>
        </row>
        <row r="5547">
          <cell r="H5547" t="str">
            <v>Parada de Arriba</v>
          </cell>
        </row>
        <row r="5548">
          <cell r="H5548" t="str">
            <v>Parada de Rubiales</v>
          </cell>
        </row>
        <row r="5549">
          <cell r="H5549" t="str">
            <v>Paradinas de San Juan</v>
          </cell>
        </row>
        <row r="5550">
          <cell r="H5550" t="str">
            <v>Pastores</v>
          </cell>
        </row>
        <row r="5551">
          <cell r="H5551" t="str">
            <v>Payo, El</v>
          </cell>
        </row>
        <row r="5552">
          <cell r="H5552" t="str">
            <v>Pedraza de Alba</v>
          </cell>
        </row>
        <row r="5553">
          <cell r="H5553" t="str">
            <v>Pedrosillo de Alba</v>
          </cell>
        </row>
        <row r="5554">
          <cell r="H5554" t="str">
            <v>Pedrosillo de los Aires</v>
          </cell>
        </row>
        <row r="5555">
          <cell r="H5555" t="str">
            <v>Pedrosillo el Ralo</v>
          </cell>
        </row>
        <row r="5556">
          <cell r="H5556" t="str">
            <v>Pedroso de la Armuña, El</v>
          </cell>
        </row>
        <row r="5557">
          <cell r="H5557" t="str">
            <v>Pelabravo</v>
          </cell>
        </row>
        <row r="5558">
          <cell r="H5558" t="str">
            <v>Pelarrodríguez</v>
          </cell>
        </row>
        <row r="5559">
          <cell r="H5559" t="str">
            <v>Pelayos</v>
          </cell>
        </row>
        <row r="5560">
          <cell r="H5560" t="str">
            <v>Peña, La</v>
          </cell>
        </row>
        <row r="5561">
          <cell r="H5561" t="str">
            <v>Peñacaballera</v>
          </cell>
        </row>
        <row r="5562">
          <cell r="H5562" t="str">
            <v>Peñaparda</v>
          </cell>
        </row>
        <row r="5563">
          <cell r="H5563" t="str">
            <v>Peñaranda de Bracamonte</v>
          </cell>
        </row>
        <row r="5564">
          <cell r="H5564" t="str">
            <v>Peñarandilla</v>
          </cell>
        </row>
        <row r="5565">
          <cell r="H5565" t="str">
            <v>Peralejos de Abajo</v>
          </cell>
        </row>
        <row r="5566">
          <cell r="H5566" t="str">
            <v>Peralejos de Arriba</v>
          </cell>
        </row>
        <row r="5567">
          <cell r="H5567" t="str">
            <v>Pereña de la Ribera</v>
          </cell>
        </row>
        <row r="5568">
          <cell r="H5568" t="str">
            <v>Peromingo</v>
          </cell>
        </row>
        <row r="5569">
          <cell r="H5569" t="str">
            <v>Pinedas</v>
          </cell>
        </row>
        <row r="5570">
          <cell r="H5570" t="str">
            <v>Pino de Tormes, El</v>
          </cell>
        </row>
        <row r="5571">
          <cell r="H5571" t="str">
            <v>Pitiegua</v>
          </cell>
        </row>
        <row r="5572">
          <cell r="H5572" t="str">
            <v>Pizarral</v>
          </cell>
        </row>
        <row r="5573">
          <cell r="H5573" t="str">
            <v>Poveda de las Cintas</v>
          </cell>
        </row>
        <row r="5574">
          <cell r="H5574" t="str">
            <v>Pozos de Hinojo</v>
          </cell>
        </row>
        <row r="5575">
          <cell r="H5575" t="str">
            <v>Puebla de Azaba</v>
          </cell>
        </row>
        <row r="5576">
          <cell r="H5576" t="str">
            <v>Puebla de San Medel</v>
          </cell>
        </row>
        <row r="5577">
          <cell r="H5577" t="str">
            <v>Puebla de Yeltes</v>
          </cell>
        </row>
        <row r="5578">
          <cell r="H5578" t="str">
            <v>Puente del Congosto</v>
          </cell>
        </row>
        <row r="5579">
          <cell r="H5579" t="str">
            <v>Puertas</v>
          </cell>
        </row>
        <row r="5580">
          <cell r="H5580" t="str">
            <v>Puerto de Béjar</v>
          </cell>
        </row>
        <row r="5581">
          <cell r="H5581" t="str">
            <v>Puerto Seguro</v>
          </cell>
        </row>
        <row r="5582">
          <cell r="H5582" t="str">
            <v>Rágama</v>
          </cell>
        </row>
        <row r="5583">
          <cell r="H5583" t="str">
            <v>Redonda, La</v>
          </cell>
        </row>
        <row r="5584">
          <cell r="H5584" t="str">
            <v>Retortillo</v>
          </cell>
        </row>
        <row r="5585">
          <cell r="H5585" t="str">
            <v>Rinconada de la Sierra, La</v>
          </cell>
        </row>
        <row r="5586">
          <cell r="H5586" t="str">
            <v>Robleda</v>
          </cell>
        </row>
        <row r="5587">
          <cell r="H5587" t="str">
            <v>Robliza de Cojos</v>
          </cell>
        </row>
        <row r="5588">
          <cell r="H5588" t="str">
            <v>Rollán</v>
          </cell>
        </row>
        <row r="5589">
          <cell r="H5589" t="str">
            <v>Saelices el Chico</v>
          </cell>
        </row>
        <row r="5590">
          <cell r="H5590" t="str">
            <v>Sagrada, La</v>
          </cell>
        </row>
        <row r="5591">
          <cell r="H5591" t="str">
            <v>Sahugo, El</v>
          </cell>
        </row>
        <row r="5592">
          <cell r="H5592" t="str">
            <v>Salamanca</v>
          </cell>
        </row>
        <row r="5593">
          <cell r="H5593" t="str">
            <v>Saldeana</v>
          </cell>
        </row>
        <row r="5594">
          <cell r="H5594" t="str">
            <v>Salmoral</v>
          </cell>
        </row>
        <row r="5595">
          <cell r="H5595" t="str">
            <v>Salvatierra de Tormes</v>
          </cell>
        </row>
        <row r="5596">
          <cell r="H5596" t="str">
            <v>San Cristóbal de la Cuesta</v>
          </cell>
        </row>
        <row r="5597">
          <cell r="H5597" t="str">
            <v>San Esteban de la Sierra</v>
          </cell>
        </row>
        <row r="5598">
          <cell r="H5598" t="str">
            <v>San Felices de los Gallegos</v>
          </cell>
        </row>
        <row r="5599">
          <cell r="H5599" t="str">
            <v>San Martín del Castañar</v>
          </cell>
        </row>
        <row r="5600">
          <cell r="H5600" t="str">
            <v>San Miguel de Valero</v>
          </cell>
        </row>
        <row r="5601">
          <cell r="H5601" t="str">
            <v>San Miguel del Robledo</v>
          </cell>
        </row>
        <row r="5602">
          <cell r="H5602" t="str">
            <v>San Morales</v>
          </cell>
        </row>
        <row r="5603">
          <cell r="H5603" t="str">
            <v>San Muñoz</v>
          </cell>
        </row>
        <row r="5604">
          <cell r="H5604" t="str">
            <v>San Pedro de Rozados</v>
          </cell>
        </row>
        <row r="5605">
          <cell r="H5605" t="str">
            <v>San Pedro del Valle</v>
          </cell>
        </row>
        <row r="5606">
          <cell r="H5606" t="str">
            <v>San Pelayo de Guareña</v>
          </cell>
        </row>
        <row r="5607">
          <cell r="H5607" t="str">
            <v>Sanchón de la Ribera</v>
          </cell>
        </row>
        <row r="5608">
          <cell r="H5608" t="str">
            <v>Sanchón de la Sagrada</v>
          </cell>
        </row>
        <row r="5609">
          <cell r="H5609" t="str">
            <v>Sanchotello</v>
          </cell>
        </row>
        <row r="5610">
          <cell r="H5610" t="str">
            <v>Sancti-Spíritus</v>
          </cell>
        </row>
        <row r="5611">
          <cell r="H5611" t="str">
            <v>Sando</v>
          </cell>
        </row>
        <row r="5612">
          <cell r="H5612" t="str">
            <v>Santa María de Sando</v>
          </cell>
        </row>
        <row r="5613">
          <cell r="H5613" t="str">
            <v>Santa Marta de Tormes</v>
          </cell>
        </row>
        <row r="5614">
          <cell r="H5614" t="str">
            <v>Santiago de la Puebla</v>
          </cell>
        </row>
        <row r="5615">
          <cell r="H5615" t="str">
            <v>Santibáñez de Béjar</v>
          </cell>
        </row>
        <row r="5616">
          <cell r="H5616" t="str">
            <v>Santibáñez de la Sierra</v>
          </cell>
        </row>
        <row r="5617">
          <cell r="H5617" t="str">
            <v>Santiz</v>
          </cell>
        </row>
        <row r="5618">
          <cell r="H5618" t="str">
            <v>Santos, Los</v>
          </cell>
        </row>
        <row r="5619">
          <cell r="H5619" t="str">
            <v>Sardón de los Frailes</v>
          </cell>
        </row>
        <row r="5620">
          <cell r="H5620" t="str">
            <v>Saucelle</v>
          </cell>
        </row>
        <row r="5621">
          <cell r="H5621" t="str">
            <v>Sepulcro-Hilario</v>
          </cell>
        </row>
        <row r="5622">
          <cell r="H5622" t="str">
            <v>Sequeros</v>
          </cell>
        </row>
        <row r="5623">
          <cell r="H5623" t="str">
            <v>Serradilla del Arroyo</v>
          </cell>
        </row>
        <row r="5624">
          <cell r="H5624" t="str">
            <v>Serradilla del Llano</v>
          </cell>
        </row>
        <row r="5625">
          <cell r="H5625" t="str">
            <v>Sierpe, La</v>
          </cell>
        </row>
        <row r="5626">
          <cell r="H5626" t="str">
            <v>Sieteiglesias de Tormes</v>
          </cell>
        </row>
        <row r="5627">
          <cell r="H5627" t="str">
            <v>Sobradillo</v>
          </cell>
        </row>
        <row r="5628">
          <cell r="H5628" t="str">
            <v>Sorihuela</v>
          </cell>
        </row>
        <row r="5629">
          <cell r="H5629" t="str">
            <v>Sotoserrano</v>
          </cell>
        </row>
        <row r="5630">
          <cell r="H5630" t="str">
            <v>Tabera de Abajo</v>
          </cell>
        </row>
        <row r="5631">
          <cell r="H5631" t="str">
            <v>Tala, La</v>
          </cell>
        </row>
        <row r="5632">
          <cell r="H5632" t="str">
            <v>Tamames</v>
          </cell>
        </row>
        <row r="5633">
          <cell r="H5633" t="str">
            <v>Tarazona de Guareña</v>
          </cell>
        </row>
        <row r="5634">
          <cell r="H5634" t="str">
            <v>Tardáguila</v>
          </cell>
        </row>
        <row r="5635">
          <cell r="H5635" t="str">
            <v>Tejado, El</v>
          </cell>
        </row>
        <row r="5636">
          <cell r="H5636" t="str">
            <v>Tejeda y Segoyuela</v>
          </cell>
        </row>
        <row r="5637">
          <cell r="H5637" t="str">
            <v>Tenebrón</v>
          </cell>
        </row>
        <row r="5638">
          <cell r="H5638" t="str">
            <v>Terradillos</v>
          </cell>
        </row>
        <row r="5639">
          <cell r="H5639" t="str">
            <v>Topas</v>
          </cell>
        </row>
        <row r="5640">
          <cell r="H5640" t="str">
            <v>Tordillos</v>
          </cell>
        </row>
        <row r="5641">
          <cell r="H5641" t="str">
            <v>Tornadizo, El</v>
          </cell>
        </row>
        <row r="5642">
          <cell r="H5642" t="str">
            <v>Torresmenudas</v>
          </cell>
        </row>
        <row r="5643">
          <cell r="H5643" t="str">
            <v>Trabanca</v>
          </cell>
        </row>
        <row r="5644">
          <cell r="H5644" t="str">
            <v>Tremedal de Tormes</v>
          </cell>
        </row>
        <row r="5645">
          <cell r="H5645" t="str">
            <v>Valdecarros</v>
          </cell>
        </row>
        <row r="5646">
          <cell r="H5646" t="str">
            <v>Valdefuentes de Sangusín</v>
          </cell>
        </row>
        <row r="5647">
          <cell r="H5647" t="str">
            <v>Valdehijaderos</v>
          </cell>
        </row>
        <row r="5648">
          <cell r="H5648" t="str">
            <v>Valdelacasa</v>
          </cell>
        </row>
        <row r="5649">
          <cell r="H5649" t="str">
            <v>Valdelageve</v>
          </cell>
        </row>
        <row r="5650">
          <cell r="H5650" t="str">
            <v>Valdelosa</v>
          </cell>
        </row>
        <row r="5651">
          <cell r="H5651" t="str">
            <v>Valdemierque</v>
          </cell>
        </row>
        <row r="5652">
          <cell r="H5652" t="str">
            <v>Valderrodrigo</v>
          </cell>
        </row>
        <row r="5653">
          <cell r="H5653" t="str">
            <v>Valdunciel</v>
          </cell>
        </row>
        <row r="5654">
          <cell r="H5654" t="str">
            <v>Valero</v>
          </cell>
        </row>
        <row r="5655">
          <cell r="H5655" t="str">
            <v>Vallejera de Riofrío</v>
          </cell>
        </row>
        <row r="5656">
          <cell r="H5656" t="str">
            <v>Valsalabroso</v>
          </cell>
        </row>
        <row r="5657">
          <cell r="H5657" t="str">
            <v>Valverde de Valdelacasa</v>
          </cell>
        </row>
        <row r="5658">
          <cell r="H5658" t="str">
            <v>Valverdón</v>
          </cell>
        </row>
        <row r="5659">
          <cell r="H5659" t="str">
            <v>Vecinos</v>
          </cell>
        </row>
        <row r="5660">
          <cell r="H5660" t="str">
            <v>Vega de Tirados</v>
          </cell>
        </row>
        <row r="5661">
          <cell r="H5661" t="str">
            <v>Veguillas, Las</v>
          </cell>
        </row>
        <row r="5662">
          <cell r="H5662" t="str">
            <v>Vellés, La</v>
          </cell>
        </row>
        <row r="5663">
          <cell r="H5663" t="str">
            <v>Ventosa del Río Almar</v>
          </cell>
        </row>
        <row r="5664">
          <cell r="H5664" t="str">
            <v>Vídola, La</v>
          </cell>
        </row>
        <row r="5665">
          <cell r="H5665" t="str">
            <v>Villaflores</v>
          </cell>
        </row>
        <row r="5666">
          <cell r="H5666" t="str">
            <v>Villagonzalo de Tormes</v>
          </cell>
        </row>
        <row r="5667">
          <cell r="H5667" t="str">
            <v>Villalba de los Llanos</v>
          </cell>
        </row>
        <row r="5668">
          <cell r="H5668" t="str">
            <v>Villamayor</v>
          </cell>
        </row>
        <row r="5669">
          <cell r="H5669" t="str">
            <v>Villanueva del Conde</v>
          </cell>
        </row>
        <row r="5670">
          <cell r="H5670" t="str">
            <v>Villar de Argañán</v>
          </cell>
        </row>
        <row r="5671">
          <cell r="H5671" t="str">
            <v>Villar de Ciervo</v>
          </cell>
        </row>
        <row r="5672">
          <cell r="H5672" t="str">
            <v>Villar de Gallimazo</v>
          </cell>
        </row>
        <row r="5673">
          <cell r="H5673" t="str">
            <v>Villar de la Yegua</v>
          </cell>
        </row>
        <row r="5674">
          <cell r="H5674" t="str">
            <v>Villar de Peralonso</v>
          </cell>
        </row>
        <row r="5675">
          <cell r="H5675" t="str">
            <v>Villar de Samaniego</v>
          </cell>
        </row>
        <row r="5676">
          <cell r="H5676" t="str">
            <v>Villares de la Reina</v>
          </cell>
        </row>
        <row r="5677">
          <cell r="H5677" t="str">
            <v>Villares de Yeltes</v>
          </cell>
        </row>
        <row r="5678">
          <cell r="H5678" t="str">
            <v>Villarino de los Aires</v>
          </cell>
        </row>
        <row r="5679">
          <cell r="H5679" t="str">
            <v>Villarmayor</v>
          </cell>
        </row>
        <row r="5680">
          <cell r="H5680" t="str">
            <v>Villarmuerto</v>
          </cell>
        </row>
        <row r="5681">
          <cell r="H5681" t="str">
            <v>Villasbuenas</v>
          </cell>
        </row>
        <row r="5682">
          <cell r="H5682" t="str">
            <v>Villasdardo</v>
          </cell>
        </row>
        <row r="5683">
          <cell r="H5683" t="str">
            <v>Villaseco de los Gamitos</v>
          </cell>
        </row>
        <row r="5684">
          <cell r="H5684" t="str">
            <v>Villaseco de los Reyes</v>
          </cell>
        </row>
        <row r="5685">
          <cell r="H5685" t="str">
            <v>Villasrubias</v>
          </cell>
        </row>
        <row r="5686">
          <cell r="H5686" t="str">
            <v>Villaverde de Guareña</v>
          </cell>
        </row>
        <row r="5687">
          <cell r="H5687" t="str">
            <v>Villavieja de Yeltes</v>
          </cell>
        </row>
        <row r="5688">
          <cell r="H5688" t="str">
            <v>Villoria</v>
          </cell>
        </row>
        <row r="5689">
          <cell r="H5689" t="str">
            <v>Villoruela</v>
          </cell>
        </row>
        <row r="5690">
          <cell r="H5690" t="str">
            <v>Vilvestre</v>
          </cell>
        </row>
        <row r="5691">
          <cell r="H5691" t="str">
            <v>Vitigudino</v>
          </cell>
        </row>
        <row r="5692">
          <cell r="H5692" t="str">
            <v>Yecla de Yeltes</v>
          </cell>
        </row>
        <row r="5693">
          <cell r="H5693" t="str">
            <v>Zamarra</v>
          </cell>
        </row>
        <row r="5694">
          <cell r="H5694" t="str">
            <v>Zamayón</v>
          </cell>
        </row>
        <row r="5695">
          <cell r="H5695" t="str">
            <v>Zarapicos</v>
          </cell>
        </row>
        <row r="5696">
          <cell r="H5696" t="str">
            <v>Zarza de Pumareda, La</v>
          </cell>
        </row>
        <row r="5697">
          <cell r="H5697" t="str">
            <v>Zorita de la Frontera</v>
          </cell>
        </row>
        <row r="5698">
          <cell r="H5698" t="str">
            <v>Adeje</v>
          </cell>
        </row>
        <row r="5699">
          <cell r="H5699" t="str">
            <v>Agulo</v>
          </cell>
        </row>
        <row r="5700">
          <cell r="H5700" t="str">
            <v>Alajeró</v>
          </cell>
        </row>
        <row r="5701">
          <cell r="H5701" t="str">
            <v>Arafo</v>
          </cell>
        </row>
        <row r="5702">
          <cell r="H5702" t="str">
            <v>Arico</v>
          </cell>
        </row>
        <row r="5703">
          <cell r="H5703" t="str">
            <v>Arona</v>
          </cell>
        </row>
        <row r="5704">
          <cell r="H5704" t="str">
            <v>Barlovento</v>
          </cell>
        </row>
        <row r="5705">
          <cell r="H5705" t="str">
            <v>Breña Alta</v>
          </cell>
        </row>
        <row r="5706">
          <cell r="H5706" t="str">
            <v>Breña Baja</v>
          </cell>
        </row>
        <row r="5707">
          <cell r="H5707" t="str">
            <v>Buenavista del Norte</v>
          </cell>
        </row>
        <row r="5708">
          <cell r="H5708" t="str">
            <v>Candelaria</v>
          </cell>
        </row>
        <row r="5709">
          <cell r="H5709" t="str">
            <v>Fasnia</v>
          </cell>
        </row>
        <row r="5710">
          <cell r="H5710" t="str">
            <v>Frontera</v>
          </cell>
        </row>
        <row r="5711">
          <cell r="H5711" t="str">
            <v>Fuencaliente de la Palma</v>
          </cell>
        </row>
        <row r="5712">
          <cell r="H5712" t="str">
            <v>Garachico</v>
          </cell>
        </row>
        <row r="5713">
          <cell r="H5713" t="str">
            <v>Garafía</v>
          </cell>
        </row>
        <row r="5714">
          <cell r="H5714" t="str">
            <v>Granadilla de Abona</v>
          </cell>
        </row>
        <row r="5715">
          <cell r="H5715" t="str">
            <v>Guancha, La</v>
          </cell>
        </row>
        <row r="5716">
          <cell r="H5716" t="str">
            <v>Guía de Isora</v>
          </cell>
        </row>
        <row r="5717">
          <cell r="H5717" t="str">
            <v>Güímar</v>
          </cell>
        </row>
        <row r="5718">
          <cell r="H5718" t="str">
            <v>Hermigua</v>
          </cell>
        </row>
        <row r="5719">
          <cell r="H5719" t="str">
            <v>Icod de los Vinos</v>
          </cell>
        </row>
        <row r="5720">
          <cell r="H5720" t="str">
            <v>Llanos de Aridane, Los</v>
          </cell>
        </row>
        <row r="5721">
          <cell r="H5721" t="str">
            <v>Matanza de Acentejo, La</v>
          </cell>
        </row>
        <row r="5722">
          <cell r="H5722" t="str">
            <v>Orotava, La</v>
          </cell>
        </row>
        <row r="5723">
          <cell r="H5723" t="str">
            <v>Paso, El</v>
          </cell>
        </row>
        <row r="5724">
          <cell r="H5724" t="str">
            <v>Pinar de El Hierro, El</v>
          </cell>
        </row>
        <row r="5725">
          <cell r="H5725" t="str">
            <v>Puerto de la Cruz</v>
          </cell>
        </row>
        <row r="5726">
          <cell r="H5726" t="str">
            <v>Puntagorda</v>
          </cell>
        </row>
        <row r="5727">
          <cell r="H5727" t="str">
            <v>Puntallana</v>
          </cell>
        </row>
        <row r="5728">
          <cell r="H5728" t="str">
            <v>Realejos, Los</v>
          </cell>
        </row>
        <row r="5729">
          <cell r="H5729" t="str">
            <v>Rosario, El</v>
          </cell>
        </row>
        <row r="5730">
          <cell r="H5730" t="str">
            <v>San Andrés y Sauces</v>
          </cell>
        </row>
        <row r="5731">
          <cell r="H5731" t="str">
            <v>San Cristóbal de La Laguna</v>
          </cell>
        </row>
        <row r="5732">
          <cell r="H5732" t="str">
            <v>San Juan de la Rambla</v>
          </cell>
        </row>
        <row r="5733">
          <cell r="H5733" t="str">
            <v>San Miguel de Abona</v>
          </cell>
        </row>
        <row r="5734">
          <cell r="H5734" t="str">
            <v>San Sebastián de la Gomera</v>
          </cell>
        </row>
        <row r="5735">
          <cell r="H5735" t="str">
            <v>Santa Cruz de la Palma</v>
          </cell>
        </row>
        <row r="5736">
          <cell r="H5736" t="str">
            <v>Santa Cruz de Tenerife</v>
          </cell>
        </row>
        <row r="5737">
          <cell r="H5737" t="str">
            <v>Santa Úrsula</v>
          </cell>
        </row>
        <row r="5738">
          <cell r="H5738" t="str">
            <v>Santiago del Teide</v>
          </cell>
        </row>
        <row r="5739">
          <cell r="H5739" t="str">
            <v>Sauzal, El</v>
          </cell>
        </row>
        <row r="5740">
          <cell r="H5740" t="str">
            <v>Silos, Los</v>
          </cell>
        </row>
        <row r="5741">
          <cell r="H5741" t="str">
            <v>Tacoronte</v>
          </cell>
        </row>
        <row r="5742">
          <cell r="H5742" t="str">
            <v>Tanque, El</v>
          </cell>
        </row>
        <row r="5743">
          <cell r="H5743" t="str">
            <v>Tazacorte</v>
          </cell>
        </row>
        <row r="5744">
          <cell r="H5744" t="str">
            <v>Tegueste</v>
          </cell>
        </row>
        <row r="5745">
          <cell r="H5745" t="str">
            <v>Tijarafe</v>
          </cell>
        </row>
        <row r="5746">
          <cell r="H5746" t="str">
            <v>Valle Gran Rey</v>
          </cell>
        </row>
        <row r="5747">
          <cell r="H5747" t="str">
            <v>Vallehermoso</v>
          </cell>
        </row>
        <row r="5748">
          <cell r="H5748" t="str">
            <v>Valverde</v>
          </cell>
        </row>
        <row r="5749">
          <cell r="H5749" t="str">
            <v>Victoria de Acentejo, La</v>
          </cell>
        </row>
        <row r="5750">
          <cell r="H5750" t="str">
            <v>Vilaflor</v>
          </cell>
        </row>
        <row r="5751">
          <cell r="H5751" t="str">
            <v>Villa de Mazo</v>
          </cell>
        </row>
        <row r="5752">
          <cell r="H5752" t="str">
            <v>Alfoz de Lloredo</v>
          </cell>
        </row>
        <row r="5753">
          <cell r="H5753" t="str">
            <v>Ampuero</v>
          </cell>
        </row>
        <row r="5754">
          <cell r="H5754" t="str">
            <v>Anievas</v>
          </cell>
        </row>
        <row r="5755">
          <cell r="H5755" t="str">
            <v>Arenas de Iguña</v>
          </cell>
        </row>
        <row r="5756">
          <cell r="H5756" t="str">
            <v>Argoños</v>
          </cell>
        </row>
        <row r="5757">
          <cell r="H5757" t="str">
            <v>Arnuero</v>
          </cell>
        </row>
        <row r="5758">
          <cell r="H5758" t="str">
            <v>Arredondo</v>
          </cell>
        </row>
        <row r="5759">
          <cell r="H5759" t="str">
            <v>Astillero, El</v>
          </cell>
        </row>
        <row r="5760">
          <cell r="H5760" t="str">
            <v>Bárcena de Cicero</v>
          </cell>
        </row>
        <row r="5761">
          <cell r="H5761" t="str">
            <v>Bárcena de Pie de Concha</v>
          </cell>
        </row>
        <row r="5762">
          <cell r="H5762" t="str">
            <v>Bareyo</v>
          </cell>
        </row>
        <row r="5763">
          <cell r="H5763" t="str">
            <v>Cabezón de la Sal</v>
          </cell>
        </row>
        <row r="5764">
          <cell r="H5764" t="str">
            <v>Cabezón de Liébana</v>
          </cell>
        </row>
        <row r="5765">
          <cell r="H5765" t="str">
            <v>Cabuérniga</v>
          </cell>
        </row>
        <row r="5766">
          <cell r="H5766" t="str">
            <v>Camaleño</v>
          </cell>
        </row>
        <row r="5767">
          <cell r="H5767" t="str">
            <v>Camargo</v>
          </cell>
        </row>
        <row r="5768">
          <cell r="H5768" t="str">
            <v>Campoo de Enmedio</v>
          </cell>
        </row>
        <row r="5769">
          <cell r="H5769" t="str">
            <v>Campoo de Yuso</v>
          </cell>
        </row>
        <row r="5770">
          <cell r="H5770" t="str">
            <v>Cartes</v>
          </cell>
        </row>
        <row r="5771">
          <cell r="H5771" t="str">
            <v>Castañeda</v>
          </cell>
        </row>
        <row r="5772">
          <cell r="H5772" t="str">
            <v>Castro-Urdiales</v>
          </cell>
        </row>
        <row r="5773">
          <cell r="H5773" t="str">
            <v>Cieza</v>
          </cell>
        </row>
        <row r="5774">
          <cell r="H5774" t="str">
            <v>Cillorigo de Liébana</v>
          </cell>
        </row>
        <row r="5775">
          <cell r="H5775" t="str">
            <v>Colindres</v>
          </cell>
        </row>
        <row r="5776">
          <cell r="H5776" t="str">
            <v>Comillas</v>
          </cell>
        </row>
        <row r="5777">
          <cell r="H5777" t="str">
            <v>Corrales de Buelna, Los</v>
          </cell>
        </row>
        <row r="5778">
          <cell r="H5778" t="str">
            <v>Corvera de Toranzo</v>
          </cell>
        </row>
        <row r="5779">
          <cell r="H5779" t="str">
            <v>Entrambasaguas</v>
          </cell>
        </row>
        <row r="5780">
          <cell r="H5780" t="str">
            <v>Escalante</v>
          </cell>
        </row>
        <row r="5781">
          <cell r="H5781" t="str">
            <v>Guriezo</v>
          </cell>
        </row>
        <row r="5782">
          <cell r="H5782" t="str">
            <v>Hazas de Cesto</v>
          </cell>
        </row>
        <row r="5783">
          <cell r="H5783" t="str">
            <v>Hermandad de Campoo de Suso</v>
          </cell>
        </row>
        <row r="5784">
          <cell r="H5784" t="str">
            <v>Herrerías</v>
          </cell>
        </row>
        <row r="5785">
          <cell r="H5785" t="str">
            <v>Lamasón</v>
          </cell>
        </row>
        <row r="5786">
          <cell r="H5786" t="str">
            <v>Laredo</v>
          </cell>
        </row>
        <row r="5787">
          <cell r="H5787" t="str">
            <v>Liendo</v>
          </cell>
        </row>
        <row r="5788">
          <cell r="H5788" t="str">
            <v>Liérganes</v>
          </cell>
        </row>
        <row r="5789">
          <cell r="H5789" t="str">
            <v>Limpias</v>
          </cell>
        </row>
        <row r="5790">
          <cell r="H5790" t="str">
            <v>Luena</v>
          </cell>
        </row>
        <row r="5791">
          <cell r="H5791" t="str">
            <v>Marina de Cudeyo</v>
          </cell>
        </row>
        <row r="5792">
          <cell r="H5792" t="str">
            <v>Mazcuerras</v>
          </cell>
        </row>
        <row r="5793">
          <cell r="H5793" t="str">
            <v>Medio Cudeyo</v>
          </cell>
        </row>
        <row r="5794">
          <cell r="H5794" t="str">
            <v>Meruelo</v>
          </cell>
        </row>
        <row r="5795">
          <cell r="H5795" t="str">
            <v>Miengo</v>
          </cell>
        </row>
        <row r="5796">
          <cell r="H5796" t="str">
            <v>Miera</v>
          </cell>
        </row>
        <row r="5797">
          <cell r="H5797" t="str">
            <v>Molledo</v>
          </cell>
        </row>
        <row r="5798">
          <cell r="H5798" t="str">
            <v>Noja</v>
          </cell>
        </row>
        <row r="5799">
          <cell r="H5799" t="str">
            <v>Penagos</v>
          </cell>
        </row>
        <row r="5800">
          <cell r="H5800" t="str">
            <v>Peñarrubia</v>
          </cell>
        </row>
        <row r="5801">
          <cell r="H5801" t="str">
            <v>Pesaguero</v>
          </cell>
        </row>
        <row r="5802">
          <cell r="H5802" t="str">
            <v>Pesquera</v>
          </cell>
        </row>
        <row r="5803">
          <cell r="H5803" t="str">
            <v>Piélagos</v>
          </cell>
        </row>
        <row r="5804">
          <cell r="H5804" t="str">
            <v>Polaciones</v>
          </cell>
        </row>
        <row r="5805">
          <cell r="H5805" t="str">
            <v>Polanco</v>
          </cell>
        </row>
        <row r="5806">
          <cell r="H5806" t="str">
            <v>Potes</v>
          </cell>
        </row>
        <row r="5807">
          <cell r="H5807" t="str">
            <v>Puente Viesgo</v>
          </cell>
        </row>
        <row r="5808">
          <cell r="H5808" t="str">
            <v>Ramales de la Victoria</v>
          </cell>
        </row>
        <row r="5809">
          <cell r="H5809" t="str">
            <v>Rasines</v>
          </cell>
        </row>
        <row r="5810">
          <cell r="H5810" t="str">
            <v>Reinosa</v>
          </cell>
        </row>
        <row r="5811">
          <cell r="H5811" t="str">
            <v>Reocín</v>
          </cell>
        </row>
        <row r="5812">
          <cell r="H5812" t="str">
            <v>Ribamontán al Mar</v>
          </cell>
        </row>
        <row r="5813">
          <cell r="H5813" t="str">
            <v>Ribamontán al Monte</v>
          </cell>
        </row>
        <row r="5814">
          <cell r="H5814" t="str">
            <v>Rionansa</v>
          </cell>
        </row>
        <row r="5815">
          <cell r="H5815" t="str">
            <v>Riotuerto</v>
          </cell>
        </row>
        <row r="5816">
          <cell r="H5816" t="str">
            <v>Rozas de Valdearroyo, Las</v>
          </cell>
        </row>
        <row r="5817">
          <cell r="H5817" t="str">
            <v>Ruente</v>
          </cell>
        </row>
        <row r="5818">
          <cell r="H5818" t="str">
            <v>Ruesga</v>
          </cell>
        </row>
        <row r="5819">
          <cell r="H5819" t="str">
            <v>Ruiloba</v>
          </cell>
        </row>
        <row r="5820">
          <cell r="H5820" t="str">
            <v>San Felices de Buelna</v>
          </cell>
        </row>
        <row r="5821">
          <cell r="H5821" t="str">
            <v>San Miguel de Aguayo</v>
          </cell>
        </row>
        <row r="5822">
          <cell r="H5822" t="str">
            <v>San Pedro del Romeral</v>
          </cell>
        </row>
        <row r="5823">
          <cell r="H5823" t="str">
            <v>San Roque de Riomiera</v>
          </cell>
        </row>
        <row r="5824">
          <cell r="H5824" t="str">
            <v>San Vicente de la Barquera</v>
          </cell>
        </row>
        <row r="5825">
          <cell r="H5825" t="str">
            <v>Santa Cruz de Bezana</v>
          </cell>
        </row>
        <row r="5826">
          <cell r="H5826" t="str">
            <v>Santa María de Cayón</v>
          </cell>
        </row>
        <row r="5827">
          <cell r="H5827" t="str">
            <v>Santander</v>
          </cell>
        </row>
        <row r="5828">
          <cell r="H5828" t="str">
            <v>Santillana del Mar</v>
          </cell>
        </row>
        <row r="5829">
          <cell r="H5829" t="str">
            <v>Santiurde de Reinosa</v>
          </cell>
        </row>
        <row r="5830">
          <cell r="H5830" t="str">
            <v>Santiurde de Toranzo</v>
          </cell>
        </row>
        <row r="5831">
          <cell r="H5831" t="str">
            <v>Santoña</v>
          </cell>
        </row>
        <row r="5832">
          <cell r="H5832" t="str">
            <v>Saro</v>
          </cell>
        </row>
        <row r="5833">
          <cell r="H5833" t="str">
            <v>Selaya</v>
          </cell>
        </row>
        <row r="5834">
          <cell r="H5834" t="str">
            <v>Soba</v>
          </cell>
        </row>
        <row r="5835">
          <cell r="H5835" t="str">
            <v>Solórzano</v>
          </cell>
        </row>
        <row r="5836">
          <cell r="H5836" t="str">
            <v>Suances</v>
          </cell>
        </row>
        <row r="5837">
          <cell r="H5837" t="str">
            <v>Tojos, Los</v>
          </cell>
        </row>
        <row r="5838">
          <cell r="H5838" t="str">
            <v>Torrelavega</v>
          </cell>
        </row>
        <row r="5839">
          <cell r="H5839" t="str">
            <v>Tresviso</v>
          </cell>
        </row>
        <row r="5840">
          <cell r="H5840" t="str">
            <v>Tudanca</v>
          </cell>
        </row>
        <row r="5841">
          <cell r="H5841" t="str">
            <v>Udías</v>
          </cell>
        </row>
        <row r="5842">
          <cell r="H5842" t="str">
            <v>Val de San Vicente</v>
          </cell>
        </row>
        <row r="5843">
          <cell r="H5843" t="str">
            <v>Valdáliga</v>
          </cell>
        </row>
        <row r="5844">
          <cell r="H5844" t="str">
            <v>Valdeolea</v>
          </cell>
        </row>
        <row r="5845">
          <cell r="H5845" t="str">
            <v>Valdeprado del Río</v>
          </cell>
        </row>
        <row r="5846">
          <cell r="H5846" t="str">
            <v>Valderredible</v>
          </cell>
        </row>
        <row r="5847">
          <cell r="H5847" t="str">
            <v>Valle de Villaverde</v>
          </cell>
        </row>
        <row r="5848">
          <cell r="H5848" t="str">
            <v>Vega de Liébana</v>
          </cell>
        </row>
        <row r="5849">
          <cell r="H5849" t="str">
            <v>Vega de Pas</v>
          </cell>
        </row>
        <row r="5850">
          <cell r="H5850" t="str">
            <v>Villacarriedo</v>
          </cell>
        </row>
        <row r="5851">
          <cell r="H5851" t="str">
            <v>Villaescusa</v>
          </cell>
        </row>
        <row r="5852">
          <cell r="H5852" t="str">
            <v>Villafufre</v>
          </cell>
        </row>
        <row r="5853">
          <cell r="H5853" t="str">
            <v>Voto</v>
          </cell>
        </row>
        <row r="5854">
          <cell r="H5854" t="str">
            <v>Abades</v>
          </cell>
        </row>
        <row r="5855">
          <cell r="H5855" t="str">
            <v>Adrada de Pirón</v>
          </cell>
        </row>
        <row r="5856">
          <cell r="H5856" t="str">
            <v>Adrados</v>
          </cell>
        </row>
        <row r="5857">
          <cell r="H5857" t="str">
            <v>Aguilafuente</v>
          </cell>
        </row>
        <row r="5858">
          <cell r="H5858" t="str">
            <v>Alconada de Maderuelo</v>
          </cell>
        </row>
        <row r="5859">
          <cell r="H5859" t="str">
            <v>Aldea Real</v>
          </cell>
        </row>
        <row r="5860">
          <cell r="H5860" t="str">
            <v>Aldealcorvo</v>
          </cell>
        </row>
        <row r="5861">
          <cell r="H5861" t="str">
            <v>Aldealengua de Pedraza</v>
          </cell>
        </row>
        <row r="5862">
          <cell r="H5862" t="str">
            <v>Aldealengua de Santa María</v>
          </cell>
        </row>
        <row r="5863">
          <cell r="H5863" t="str">
            <v>Aldeanueva de la Serrezuela</v>
          </cell>
        </row>
        <row r="5864">
          <cell r="H5864" t="str">
            <v>Aldeanueva del Codonal</v>
          </cell>
        </row>
        <row r="5865">
          <cell r="H5865" t="str">
            <v>Aldeasoña</v>
          </cell>
        </row>
        <row r="5866">
          <cell r="H5866" t="str">
            <v>Aldehorno</v>
          </cell>
        </row>
        <row r="5867">
          <cell r="H5867" t="str">
            <v>Aldehuela del Codonal</v>
          </cell>
        </row>
        <row r="5868">
          <cell r="H5868" t="str">
            <v>Aldeonte</v>
          </cell>
        </row>
        <row r="5869">
          <cell r="H5869" t="str">
            <v>Anaya</v>
          </cell>
        </row>
        <row r="5870">
          <cell r="H5870" t="str">
            <v>Añe</v>
          </cell>
        </row>
        <row r="5871">
          <cell r="H5871" t="str">
            <v>Arahuetes</v>
          </cell>
        </row>
        <row r="5872">
          <cell r="H5872" t="str">
            <v>Arcones</v>
          </cell>
        </row>
        <row r="5873">
          <cell r="H5873" t="str">
            <v>Arevalillo de Cega</v>
          </cell>
        </row>
        <row r="5874">
          <cell r="H5874" t="str">
            <v>Armuña</v>
          </cell>
        </row>
        <row r="5875">
          <cell r="H5875" t="str">
            <v>Ayllón</v>
          </cell>
        </row>
        <row r="5876">
          <cell r="H5876" t="str">
            <v>Barbolla</v>
          </cell>
        </row>
        <row r="5877">
          <cell r="H5877" t="str">
            <v>Basardilla</v>
          </cell>
        </row>
        <row r="5878">
          <cell r="H5878" t="str">
            <v>Bercial</v>
          </cell>
        </row>
        <row r="5879">
          <cell r="H5879" t="str">
            <v>Bercimuel</v>
          </cell>
        </row>
        <row r="5880">
          <cell r="H5880" t="str">
            <v>Bernardos</v>
          </cell>
        </row>
        <row r="5881">
          <cell r="H5881" t="str">
            <v>Bernuy de Porreros</v>
          </cell>
        </row>
        <row r="5882">
          <cell r="H5882" t="str">
            <v>Boceguillas</v>
          </cell>
        </row>
        <row r="5883">
          <cell r="H5883" t="str">
            <v>Brieva</v>
          </cell>
        </row>
        <row r="5884">
          <cell r="H5884" t="str">
            <v>Caballar</v>
          </cell>
        </row>
        <row r="5885">
          <cell r="H5885" t="str">
            <v>Cabañas de Polendos</v>
          </cell>
        </row>
        <row r="5886">
          <cell r="H5886" t="str">
            <v>Cabezuela</v>
          </cell>
        </row>
        <row r="5887">
          <cell r="H5887" t="str">
            <v>Calabazas de Fuentidueña</v>
          </cell>
        </row>
        <row r="5888">
          <cell r="H5888" t="str">
            <v>Campo de San Pedro</v>
          </cell>
        </row>
        <row r="5889">
          <cell r="H5889" t="str">
            <v>Cantalejo</v>
          </cell>
        </row>
        <row r="5890">
          <cell r="H5890" t="str">
            <v>Cantimpalos</v>
          </cell>
        </row>
        <row r="5891">
          <cell r="H5891" t="str">
            <v>Carbonero el Mayor</v>
          </cell>
        </row>
        <row r="5892">
          <cell r="H5892" t="str">
            <v>Carrascal del Río</v>
          </cell>
        </row>
        <row r="5893">
          <cell r="H5893" t="str">
            <v>Casla</v>
          </cell>
        </row>
        <row r="5894">
          <cell r="H5894" t="str">
            <v>Castillejo de Mesleón</v>
          </cell>
        </row>
        <row r="5895">
          <cell r="H5895" t="str">
            <v>Castro de Fuentidueña</v>
          </cell>
        </row>
        <row r="5896">
          <cell r="H5896" t="str">
            <v>Castrojimeno</v>
          </cell>
        </row>
        <row r="5897">
          <cell r="H5897" t="str">
            <v>Castroserna de Abajo</v>
          </cell>
        </row>
        <row r="5898">
          <cell r="H5898" t="str">
            <v>Castroserracín</v>
          </cell>
        </row>
        <row r="5899">
          <cell r="H5899" t="str">
            <v>Cedillo de la Torre</v>
          </cell>
        </row>
        <row r="5900">
          <cell r="H5900" t="str">
            <v>Cerezo de Abajo</v>
          </cell>
        </row>
        <row r="5901">
          <cell r="H5901" t="str">
            <v>Cerezo de Arriba</v>
          </cell>
        </row>
        <row r="5902">
          <cell r="H5902" t="str">
            <v>Chañe</v>
          </cell>
        </row>
        <row r="5903">
          <cell r="H5903" t="str">
            <v>Cilleruelo de San Mamés</v>
          </cell>
        </row>
        <row r="5904">
          <cell r="H5904" t="str">
            <v>Cobos de Fuentidueña</v>
          </cell>
        </row>
        <row r="5905">
          <cell r="H5905" t="str">
            <v>Coca</v>
          </cell>
        </row>
        <row r="5906">
          <cell r="H5906" t="str">
            <v>Codorniz</v>
          </cell>
        </row>
        <row r="5907">
          <cell r="H5907" t="str">
            <v>Collado Hermoso</v>
          </cell>
        </row>
        <row r="5908">
          <cell r="H5908" t="str">
            <v>Condado de Castilnovo</v>
          </cell>
        </row>
        <row r="5909">
          <cell r="H5909" t="str">
            <v>Corral de Ayllón</v>
          </cell>
        </row>
        <row r="5910">
          <cell r="H5910" t="str">
            <v>Cozuelos de Fuentidueña</v>
          </cell>
        </row>
        <row r="5911">
          <cell r="H5911" t="str">
            <v>Cubillo</v>
          </cell>
        </row>
        <row r="5912">
          <cell r="H5912" t="str">
            <v>Cuéllar</v>
          </cell>
        </row>
        <row r="5913">
          <cell r="H5913" t="str">
            <v>Cuevas de Provanco</v>
          </cell>
        </row>
        <row r="5914">
          <cell r="H5914" t="str">
            <v>Domingo García</v>
          </cell>
        </row>
        <row r="5915">
          <cell r="H5915" t="str">
            <v>Donhierro</v>
          </cell>
        </row>
        <row r="5916">
          <cell r="H5916" t="str">
            <v>Duruelo</v>
          </cell>
        </row>
        <row r="5917">
          <cell r="H5917" t="str">
            <v>Encinas</v>
          </cell>
        </row>
        <row r="5918">
          <cell r="H5918" t="str">
            <v>Encinillas</v>
          </cell>
        </row>
        <row r="5919">
          <cell r="H5919" t="str">
            <v>Escalona del Prado</v>
          </cell>
        </row>
        <row r="5920">
          <cell r="H5920" t="str">
            <v>Escarabajosa de Cabezas</v>
          </cell>
        </row>
        <row r="5921">
          <cell r="H5921" t="str">
            <v>Escobar de Polendos</v>
          </cell>
        </row>
        <row r="5922">
          <cell r="H5922" t="str">
            <v>Espinar, El</v>
          </cell>
        </row>
        <row r="5923">
          <cell r="H5923" t="str">
            <v>Espirdo</v>
          </cell>
        </row>
        <row r="5924">
          <cell r="H5924" t="str">
            <v>Fresneda de Cuéllar</v>
          </cell>
        </row>
        <row r="5925">
          <cell r="H5925" t="str">
            <v>Fresno de Cantespino</v>
          </cell>
        </row>
        <row r="5926">
          <cell r="H5926" t="str">
            <v>Fresno de la Fuente</v>
          </cell>
        </row>
        <row r="5927">
          <cell r="H5927" t="str">
            <v>Frumales</v>
          </cell>
        </row>
        <row r="5928">
          <cell r="H5928" t="str">
            <v>Fuente de Santa Cruz</v>
          </cell>
        </row>
        <row r="5929">
          <cell r="H5929" t="str">
            <v>Fuente el Olmo de Fuentidueña</v>
          </cell>
        </row>
        <row r="5930">
          <cell r="H5930" t="str">
            <v>Fuente el Olmo de Íscar</v>
          </cell>
        </row>
        <row r="5931">
          <cell r="H5931" t="str">
            <v>Fuentepelayo</v>
          </cell>
        </row>
        <row r="5932">
          <cell r="H5932" t="str">
            <v>Fuentepiñel</v>
          </cell>
        </row>
        <row r="5933">
          <cell r="H5933" t="str">
            <v>Fuenterrebollo</v>
          </cell>
        </row>
        <row r="5934">
          <cell r="H5934" t="str">
            <v>Fuentesaúco de Fuentidueña</v>
          </cell>
        </row>
        <row r="5935">
          <cell r="H5935" t="str">
            <v>Fuentesoto</v>
          </cell>
        </row>
        <row r="5936">
          <cell r="H5936" t="str">
            <v>Fuentidueña</v>
          </cell>
        </row>
        <row r="5937">
          <cell r="H5937" t="str">
            <v>Gallegos</v>
          </cell>
        </row>
        <row r="5938">
          <cell r="H5938" t="str">
            <v>Garcillán</v>
          </cell>
        </row>
        <row r="5939">
          <cell r="H5939" t="str">
            <v>Gomezserracín</v>
          </cell>
        </row>
        <row r="5940">
          <cell r="H5940" t="str">
            <v>Grajera</v>
          </cell>
        </row>
        <row r="5941">
          <cell r="H5941" t="str">
            <v>Honrubia de la Cuesta</v>
          </cell>
        </row>
        <row r="5942">
          <cell r="H5942" t="str">
            <v>Hontalbilla</v>
          </cell>
        </row>
        <row r="5943">
          <cell r="H5943" t="str">
            <v>Hontanares de Eresma</v>
          </cell>
        </row>
        <row r="5944">
          <cell r="H5944" t="str">
            <v>Huertos, Los</v>
          </cell>
        </row>
        <row r="5945">
          <cell r="H5945" t="str">
            <v>Ituero y Lama</v>
          </cell>
        </row>
        <row r="5946">
          <cell r="H5946" t="str">
            <v>Juarros de Riomoros</v>
          </cell>
        </row>
        <row r="5947">
          <cell r="H5947" t="str">
            <v>Juarros de Voltoya</v>
          </cell>
        </row>
        <row r="5948">
          <cell r="H5948" t="str">
            <v>Labajos</v>
          </cell>
        </row>
        <row r="5949">
          <cell r="H5949" t="str">
            <v>Laguna de Contreras</v>
          </cell>
        </row>
        <row r="5950">
          <cell r="H5950" t="str">
            <v>Languilla</v>
          </cell>
        </row>
        <row r="5951">
          <cell r="H5951" t="str">
            <v>Lastras de Cuéllar</v>
          </cell>
        </row>
        <row r="5952">
          <cell r="H5952" t="str">
            <v>Lastras del Pozo</v>
          </cell>
        </row>
        <row r="5953">
          <cell r="H5953" t="str">
            <v>Lastrilla, La</v>
          </cell>
        </row>
        <row r="5954">
          <cell r="H5954" t="str">
            <v>Losa, La</v>
          </cell>
        </row>
        <row r="5955">
          <cell r="H5955" t="str">
            <v>Maderuelo</v>
          </cell>
        </row>
        <row r="5956">
          <cell r="H5956" t="str">
            <v>Marazoleja</v>
          </cell>
        </row>
        <row r="5957">
          <cell r="H5957" t="str">
            <v>Marazuela</v>
          </cell>
        </row>
        <row r="5958">
          <cell r="H5958" t="str">
            <v>Martín Miguel</v>
          </cell>
        </row>
        <row r="5959">
          <cell r="H5959" t="str">
            <v>Martín Muñoz de la Dehesa</v>
          </cell>
        </row>
        <row r="5960">
          <cell r="H5960" t="str">
            <v>Martín Muñoz de las Posadas</v>
          </cell>
        </row>
        <row r="5961">
          <cell r="H5961" t="str">
            <v>Marugán</v>
          </cell>
        </row>
        <row r="5962">
          <cell r="H5962" t="str">
            <v>Mata de Cuéllar</v>
          </cell>
        </row>
        <row r="5963">
          <cell r="H5963" t="str">
            <v>Matabuena</v>
          </cell>
        </row>
        <row r="5964">
          <cell r="H5964" t="str">
            <v>Matilla, La</v>
          </cell>
        </row>
        <row r="5965">
          <cell r="H5965" t="str">
            <v>Melque de Cercos</v>
          </cell>
        </row>
        <row r="5966">
          <cell r="H5966" t="str">
            <v>Membibre de la Hoz</v>
          </cell>
        </row>
        <row r="5967">
          <cell r="H5967" t="str">
            <v>Migueláñez</v>
          </cell>
        </row>
        <row r="5968">
          <cell r="H5968" t="str">
            <v>Montejo de Arévalo</v>
          </cell>
        </row>
        <row r="5969">
          <cell r="H5969" t="str">
            <v>Montejo de la Vega de la Serrezuela</v>
          </cell>
        </row>
        <row r="5970">
          <cell r="H5970" t="str">
            <v>Monterrubio</v>
          </cell>
        </row>
        <row r="5971">
          <cell r="H5971" t="str">
            <v>Moral de Hornuez</v>
          </cell>
        </row>
        <row r="5972">
          <cell r="H5972" t="str">
            <v>Mozoncillo</v>
          </cell>
        </row>
        <row r="5973">
          <cell r="H5973" t="str">
            <v>Muñopedro</v>
          </cell>
        </row>
        <row r="5974">
          <cell r="H5974" t="str">
            <v>Muñoveros</v>
          </cell>
        </row>
        <row r="5975">
          <cell r="H5975" t="str">
            <v>Nava de la Asunción</v>
          </cell>
        </row>
        <row r="5976">
          <cell r="H5976" t="str">
            <v>Navafría</v>
          </cell>
        </row>
        <row r="5977">
          <cell r="H5977" t="str">
            <v>Navalilla</v>
          </cell>
        </row>
        <row r="5978">
          <cell r="H5978" t="str">
            <v>Navalmanzano</v>
          </cell>
        </row>
        <row r="5979">
          <cell r="H5979" t="str">
            <v>Navares de Ayuso</v>
          </cell>
        </row>
        <row r="5980">
          <cell r="H5980" t="str">
            <v>Navares de Enmedio</v>
          </cell>
        </row>
        <row r="5981">
          <cell r="H5981" t="str">
            <v>Navares de las Cuevas</v>
          </cell>
        </row>
        <row r="5982">
          <cell r="H5982" t="str">
            <v>Navas de Oro</v>
          </cell>
        </row>
        <row r="5983">
          <cell r="H5983" t="str">
            <v>Navas de Riofrío</v>
          </cell>
        </row>
        <row r="5984">
          <cell r="H5984" t="str">
            <v>Navas de San Antonio</v>
          </cell>
        </row>
        <row r="5985">
          <cell r="H5985" t="str">
            <v>Nieva</v>
          </cell>
        </row>
        <row r="5986">
          <cell r="H5986" t="str">
            <v>Olombrada</v>
          </cell>
        </row>
        <row r="5987">
          <cell r="H5987" t="str">
            <v>Orejana</v>
          </cell>
        </row>
        <row r="5988">
          <cell r="H5988" t="str">
            <v>Ortigosa de Pestaño</v>
          </cell>
        </row>
        <row r="5989">
          <cell r="H5989" t="str">
            <v>Ortigosa del Monte</v>
          </cell>
        </row>
        <row r="5990">
          <cell r="H5990" t="str">
            <v>Otero de Herreros</v>
          </cell>
        </row>
        <row r="5991">
          <cell r="H5991" t="str">
            <v>Pajarejos</v>
          </cell>
        </row>
        <row r="5992">
          <cell r="H5992" t="str">
            <v>Palazuelos de Eresma</v>
          </cell>
        </row>
        <row r="5993">
          <cell r="H5993" t="str">
            <v>Pedraza</v>
          </cell>
        </row>
        <row r="5994">
          <cell r="H5994" t="str">
            <v>Pelayos del Arroyo</v>
          </cell>
        </row>
        <row r="5995">
          <cell r="H5995" t="str">
            <v>Perosillo</v>
          </cell>
        </row>
        <row r="5996">
          <cell r="H5996" t="str">
            <v>Pinarejos</v>
          </cell>
        </row>
        <row r="5997">
          <cell r="H5997" t="str">
            <v>Pinarnegrillo</v>
          </cell>
        </row>
        <row r="5998">
          <cell r="H5998" t="str">
            <v>Pradales</v>
          </cell>
        </row>
        <row r="5999">
          <cell r="H5999" t="str">
            <v>Prádena</v>
          </cell>
        </row>
        <row r="6000">
          <cell r="H6000" t="str">
            <v>Puebla de Pedraza</v>
          </cell>
        </row>
        <row r="6001">
          <cell r="H6001" t="str">
            <v>Rapariegos</v>
          </cell>
        </row>
        <row r="6002">
          <cell r="H6002" t="str">
            <v>Real Sitio de San Ildefonso</v>
          </cell>
        </row>
        <row r="6003">
          <cell r="H6003" t="str">
            <v>Rebollo</v>
          </cell>
        </row>
        <row r="6004">
          <cell r="H6004" t="str">
            <v>Remondo</v>
          </cell>
        </row>
        <row r="6005">
          <cell r="H6005" t="str">
            <v>Riaguas de San Bartolomé</v>
          </cell>
        </row>
        <row r="6006">
          <cell r="H6006" t="str">
            <v>Riaza</v>
          </cell>
        </row>
        <row r="6007">
          <cell r="H6007" t="str">
            <v>Ribota</v>
          </cell>
        </row>
        <row r="6008">
          <cell r="H6008" t="str">
            <v>Riofrío de Riaza</v>
          </cell>
        </row>
        <row r="6009">
          <cell r="H6009" t="str">
            <v>Roda de Eresma</v>
          </cell>
        </row>
        <row r="6010">
          <cell r="H6010" t="str">
            <v>Sacramenia</v>
          </cell>
        </row>
        <row r="6011">
          <cell r="H6011" t="str">
            <v>Samboal</v>
          </cell>
        </row>
        <row r="6012">
          <cell r="H6012" t="str">
            <v>San Cristóbal de Cuéllar</v>
          </cell>
        </row>
        <row r="6013">
          <cell r="H6013" t="str">
            <v>San Cristóbal de la Vega</v>
          </cell>
        </row>
        <row r="6014">
          <cell r="H6014" t="str">
            <v>San Cristóbal de Segovia</v>
          </cell>
        </row>
        <row r="6015">
          <cell r="H6015" t="str">
            <v>San Martín y Mudrián</v>
          </cell>
        </row>
        <row r="6016">
          <cell r="H6016" t="str">
            <v>San Miguel de Bernuy</v>
          </cell>
        </row>
        <row r="6017">
          <cell r="H6017" t="str">
            <v>San Pedro de Gaíllos</v>
          </cell>
        </row>
        <row r="6018">
          <cell r="H6018" t="str">
            <v>Sanchonuño</v>
          </cell>
        </row>
        <row r="6019">
          <cell r="H6019" t="str">
            <v>Sangarcía</v>
          </cell>
        </row>
        <row r="6020">
          <cell r="H6020" t="str">
            <v>Santa María la Real de Nieva</v>
          </cell>
        </row>
        <row r="6021">
          <cell r="H6021" t="str">
            <v>Santa Marta del Cerro</v>
          </cell>
        </row>
        <row r="6022">
          <cell r="H6022" t="str">
            <v>Santiuste de Pedraza</v>
          </cell>
        </row>
        <row r="6023">
          <cell r="H6023" t="str">
            <v>Santiuste de San Juan Bautista</v>
          </cell>
        </row>
        <row r="6024">
          <cell r="H6024" t="str">
            <v>Santo Domingo de Pirón</v>
          </cell>
        </row>
        <row r="6025">
          <cell r="H6025" t="str">
            <v>Santo Tomé del Puerto</v>
          </cell>
        </row>
        <row r="6026">
          <cell r="H6026" t="str">
            <v>Sauquillo de Cabezas</v>
          </cell>
        </row>
        <row r="6027">
          <cell r="H6027" t="str">
            <v>Sebúlcor</v>
          </cell>
        </row>
        <row r="6028">
          <cell r="H6028" t="str">
            <v>Segovia</v>
          </cell>
        </row>
        <row r="6029">
          <cell r="H6029" t="str">
            <v>Sepúlveda</v>
          </cell>
        </row>
        <row r="6030">
          <cell r="H6030" t="str">
            <v>Sequera de Fresno</v>
          </cell>
        </row>
        <row r="6031">
          <cell r="H6031" t="str">
            <v>Sotillo</v>
          </cell>
        </row>
        <row r="6032">
          <cell r="H6032" t="str">
            <v>Sotosalbos</v>
          </cell>
        </row>
        <row r="6033">
          <cell r="H6033" t="str">
            <v>Tabanera la Luenga</v>
          </cell>
        </row>
        <row r="6034">
          <cell r="H6034" t="str">
            <v>Tolocirio</v>
          </cell>
        </row>
        <row r="6035">
          <cell r="H6035" t="str">
            <v>Torre Val de San Pedro</v>
          </cell>
        </row>
        <row r="6036">
          <cell r="H6036" t="str">
            <v>Torreadrada</v>
          </cell>
        </row>
        <row r="6037">
          <cell r="H6037" t="str">
            <v>Torrecaballeros</v>
          </cell>
        </row>
        <row r="6038">
          <cell r="H6038" t="str">
            <v>Torrecilla del Pinar</v>
          </cell>
        </row>
        <row r="6039">
          <cell r="H6039" t="str">
            <v>Torreiglesias</v>
          </cell>
        </row>
        <row r="6040">
          <cell r="H6040" t="str">
            <v>Trescasas</v>
          </cell>
        </row>
        <row r="6041">
          <cell r="H6041" t="str">
            <v>Turégano</v>
          </cell>
        </row>
        <row r="6042">
          <cell r="H6042" t="str">
            <v>Urueñas</v>
          </cell>
        </row>
        <row r="6043">
          <cell r="H6043" t="str">
            <v>Valdeprados</v>
          </cell>
        </row>
        <row r="6044">
          <cell r="H6044" t="str">
            <v>Valdevacas de Montejo</v>
          </cell>
        </row>
        <row r="6045">
          <cell r="H6045" t="str">
            <v>Valdevacas y Guijar</v>
          </cell>
        </row>
        <row r="6046">
          <cell r="H6046" t="str">
            <v>Valle de Tabladillo</v>
          </cell>
        </row>
        <row r="6047">
          <cell r="H6047" t="str">
            <v>Vallelado</v>
          </cell>
        </row>
        <row r="6048">
          <cell r="H6048" t="str">
            <v>Valleruela de Pedraza</v>
          </cell>
        </row>
        <row r="6049">
          <cell r="H6049" t="str">
            <v>Valleruela de Sepúlveda</v>
          </cell>
        </row>
        <row r="6050">
          <cell r="H6050" t="str">
            <v>Valseca</v>
          </cell>
        </row>
        <row r="6051">
          <cell r="H6051" t="str">
            <v>Valtiendas</v>
          </cell>
        </row>
        <row r="6052">
          <cell r="H6052" t="str">
            <v>Valverde del Majano</v>
          </cell>
        </row>
        <row r="6053">
          <cell r="H6053" t="str">
            <v>Veganzones</v>
          </cell>
        </row>
        <row r="6054">
          <cell r="H6054" t="str">
            <v>Vegas de Matute</v>
          </cell>
        </row>
        <row r="6055">
          <cell r="H6055" t="str">
            <v>Ventosilla y Tejadilla</v>
          </cell>
        </row>
        <row r="6056">
          <cell r="H6056" t="str">
            <v>Villacastín</v>
          </cell>
        </row>
        <row r="6057">
          <cell r="H6057" t="str">
            <v>Villaverde de Íscar</v>
          </cell>
        </row>
        <row r="6058">
          <cell r="H6058" t="str">
            <v>Villaverde de Montejo</v>
          </cell>
        </row>
        <row r="6059">
          <cell r="H6059" t="str">
            <v>Villeguillo</v>
          </cell>
        </row>
        <row r="6060">
          <cell r="H6060" t="str">
            <v>Yanguas de Eresma</v>
          </cell>
        </row>
        <row r="6061">
          <cell r="H6061" t="str">
            <v>Zarzuela del Monte</v>
          </cell>
        </row>
        <row r="6062">
          <cell r="H6062" t="str">
            <v>Zarzuela del Pinar</v>
          </cell>
        </row>
        <row r="6063">
          <cell r="H6063" t="str">
            <v>Aguadulce</v>
          </cell>
        </row>
        <row r="6064">
          <cell r="H6064" t="str">
            <v>Alanís</v>
          </cell>
        </row>
        <row r="6065">
          <cell r="H6065" t="str">
            <v>Albaida del Aljarafe</v>
          </cell>
        </row>
        <row r="6066">
          <cell r="H6066" t="str">
            <v>Alcalá de Guadaíra</v>
          </cell>
        </row>
        <row r="6067">
          <cell r="H6067" t="str">
            <v>Alcalá del Río</v>
          </cell>
        </row>
        <row r="6068">
          <cell r="H6068" t="str">
            <v>Alcolea del Río</v>
          </cell>
        </row>
        <row r="6069">
          <cell r="H6069" t="str">
            <v>Algaba, La</v>
          </cell>
        </row>
        <row r="6070">
          <cell r="H6070" t="str">
            <v>Algámitas</v>
          </cell>
        </row>
        <row r="6071">
          <cell r="H6071" t="str">
            <v>Almadén de la Plata</v>
          </cell>
        </row>
        <row r="6072">
          <cell r="H6072" t="str">
            <v>Almensilla</v>
          </cell>
        </row>
        <row r="6073">
          <cell r="H6073" t="str">
            <v>Arahal</v>
          </cell>
        </row>
        <row r="6074">
          <cell r="H6074" t="str">
            <v>Aznalcázar</v>
          </cell>
        </row>
        <row r="6075">
          <cell r="H6075" t="str">
            <v>Aznalcóllar</v>
          </cell>
        </row>
        <row r="6076">
          <cell r="H6076" t="str">
            <v>Badolatosa</v>
          </cell>
        </row>
        <row r="6077">
          <cell r="H6077" t="str">
            <v>Benacazón</v>
          </cell>
        </row>
        <row r="6078">
          <cell r="H6078" t="str">
            <v>Bollullos de la Mitación</v>
          </cell>
        </row>
        <row r="6079">
          <cell r="H6079" t="str">
            <v>Bormujos</v>
          </cell>
        </row>
        <row r="6080">
          <cell r="H6080" t="str">
            <v>Brenes</v>
          </cell>
        </row>
        <row r="6081">
          <cell r="H6081" t="str">
            <v>Burguillos</v>
          </cell>
        </row>
        <row r="6082">
          <cell r="H6082" t="str">
            <v>Cabezas de San Juan, Las</v>
          </cell>
        </row>
        <row r="6083">
          <cell r="H6083" t="str">
            <v>Camas</v>
          </cell>
        </row>
        <row r="6084">
          <cell r="H6084" t="str">
            <v>Campana, La</v>
          </cell>
        </row>
        <row r="6085">
          <cell r="H6085" t="str">
            <v>Cantillana</v>
          </cell>
        </row>
        <row r="6086">
          <cell r="H6086" t="str">
            <v>Cañada Rosal</v>
          </cell>
        </row>
        <row r="6087">
          <cell r="H6087" t="str">
            <v>Carmona</v>
          </cell>
        </row>
        <row r="6088">
          <cell r="H6088" t="str">
            <v>Carrión de los Céspedes</v>
          </cell>
        </row>
        <row r="6089">
          <cell r="H6089" t="str">
            <v>Casariche</v>
          </cell>
        </row>
        <row r="6090">
          <cell r="H6090" t="str">
            <v>Castilblanco de los Arroyos</v>
          </cell>
        </row>
        <row r="6091">
          <cell r="H6091" t="str">
            <v>Castilleja de Guzmán</v>
          </cell>
        </row>
        <row r="6092">
          <cell r="H6092" t="str">
            <v>Castilleja de la Cuesta</v>
          </cell>
        </row>
        <row r="6093">
          <cell r="H6093" t="str">
            <v>Castilleja del Campo</v>
          </cell>
        </row>
        <row r="6094">
          <cell r="H6094" t="str">
            <v>Castillo de las Guardas, El</v>
          </cell>
        </row>
        <row r="6095">
          <cell r="H6095" t="str">
            <v>Cazalla de la Sierra</v>
          </cell>
        </row>
        <row r="6096">
          <cell r="H6096" t="str">
            <v>Constantina</v>
          </cell>
        </row>
        <row r="6097">
          <cell r="H6097" t="str">
            <v>Coria del Río</v>
          </cell>
        </row>
        <row r="6098">
          <cell r="H6098" t="str">
            <v>Coripe</v>
          </cell>
        </row>
        <row r="6099">
          <cell r="H6099" t="str">
            <v>Coronil, El</v>
          </cell>
        </row>
        <row r="6100">
          <cell r="H6100" t="str">
            <v>Corrales, Los</v>
          </cell>
        </row>
        <row r="6101">
          <cell r="H6101" t="str">
            <v>Cuervo de Sevilla, El</v>
          </cell>
        </row>
        <row r="6102">
          <cell r="H6102" t="str">
            <v>Dos Hermanas</v>
          </cell>
        </row>
        <row r="6103">
          <cell r="H6103" t="str">
            <v>Écija</v>
          </cell>
        </row>
        <row r="6104">
          <cell r="H6104" t="str">
            <v>Espartinas</v>
          </cell>
        </row>
        <row r="6105">
          <cell r="H6105" t="str">
            <v>Estepa</v>
          </cell>
        </row>
        <row r="6106">
          <cell r="H6106" t="str">
            <v>Fuentes de Andalucía</v>
          </cell>
        </row>
        <row r="6107">
          <cell r="H6107" t="str">
            <v>Garrobo, El</v>
          </cell>
        </row>
        <row r="6108">
          <cell r="H6108" t="str">
            <v>Gelves</v>
          </cell>
        </row>
        <row r="6109">
          <cell r="H6109" t="str">
            <v>Gerena</v>
          </cell>
        </row>
        <row r="6110">
          <cell r="H6110" t="str">
            <v>Gilena</v>
          </cell>
        </row>
        <row r="6111">
          <cell r="H6111" t="str">
            <v>Gines</v>
          </cell>
        </row>
        <row r="6112">
          <cell r="H6112" t="str">
            <v>Guadalcanal</v>
          </cell>
        </row>
        <row r="6113">
          <cell r="H6113" t="str">
            <v>Guillena</v>
          </cell>
        </row>
        <row r="6114">
          <cell r="H6114" t="str">
            <v>Herrera</v>
          </cell>
        </row>
        <row r="6115">
          <cell r="H6115" t="str">
            <v>Huévar del Aljarafe</v>
          </cell>
        </row>
        <row r="6116">
          <cell r="H6116" t="str">
            <v>Isla Mayor</v>
          </cell>
        </row>
        <row r="6117">
          <cell r="H6117" t="str">
            <v>Lantejuela, La</v>
          </cell>
        </row>
        <row r="6118">
          <cell r="H6118" t="str">
            <v>Lebrija</v>
          </cell>
        </row>
        <row r="6119">
          <cell r="H6119" t="str">
            <v>Lora de Estepa</v>
          </cell>
        </row>
        <row r="6120">
          <cell r="H6120" t="str">
            <v>Lora del Río</v>
          </cell>
        </row>
        <row r="6121">
          <cell r="H6121" t="str">
            <v>Luisiana, La</v>
          </cell>
        </row>
        <row r="6122">
          <cell r="H6122" t="str">
            <v>Madroño, El</v>
          </cell>
        </row>
        <row r="6123">
          <cell r="H6123" t="str">
            <v>Mairena del Alcor</v>
          </cell>
        </row>
        <row r="6124">
          <cell r="H6124" t="str">
            <v>Mairena del Aljarafe</v>
          </cell>
        </row>
        <row r="6125">
          <cell r="H6125" t="str">
            <v>Marchena</v>
          </cell>
        </row>
        <row r="6126">
          <cell r="H6126" t="str">
            <v>Marinaleda</v>
          </cell>
        </row>
        <row r="6127">
          <cell r="H6127" t="str">
            <v>Martín de la Jara</v>
          </cell>
        </row>
        <row r="6128">
          <cell r="H6128" t="str">
            <v>Molares, Los</v>
          </cell>
        </row>
        <row r="6129">
          <cell r="H6129" t="str">
            <v>Montellano</v>
          </cell>
        </row>
        <row r="6130">
          <cell r="H6130" t="str">
            <v>Morón de la Frontera</v>
          </cell>
        </row>
        <row r="6131">
          <cell r="H6131" t="str">
            <v>Navas de la Concepción, Las</v>
          </cell>
        </row>
        <row r="6132">
          <cell r="H6132" t="str">
            <v>Olivares</v>
          </cell>
        </row>
        <row r="6133">
          <cell r="H6133" t="str">
            <v>Osuna</v>
          </cell>
        </row>
        <row r="6134">
          <cell r="H6134" t="str">
            <v>Palacios y Villafranca, Los</v>
          </cell>
        </row>
        <row r="6135">
          <cell r="H6135" t="str">
            <v>Palomares del Río</v>
          </cell>
        </row>
        <row r="6136">
          <cell r="H6136" t="str">
            <v>Paradas</v>
          </cell>
        </row>
        <row r="6137">
          <cell r="H6137" t="str">
            <v>Pedrera</v>
          </cell>
        </row>
        <row r="6138">
          <cell r="H6138" t="str">
            <v>Pedroso, El</v>
          </cell>
        </row>
        <row r="6139">
          <cell r="H6139" t="str">
            <v>Peñaflor</v>
          </cell>
        </row>
        <row r="6140">
          <cell r="H6140" t="str">
            <v>Pilas</v>
          </cell>
        </row>
        <row r="6141">
          <cell r="H6141" t="str">
            <v>Pruna</v>
          </cell>
        </row>
        <row r="6142">
          <cell r="H6142" t="str">
            <v>Puebla de Cazalla, La</v>
          </cell>
        </row>
        <row r="6143">
          <cell r="H6143" t="str">
            <v>Puebla de los Infantes, La</v>
          </cell>
        </row>
        <row r="6144">
          <cell r="H6144" t="str">
            <v>Puebla del Río, La</v>
          </cell>
        </row>
        <row r="6145">
          <cell r="H6145" t="str">
            <v>Real de la Jara, El</v>
          </cell>
        </row>
        <row r="6146">
          <cell r="H6146" t="str">
            <v>Rinconada, La</v>
          </cell>
        </row>
        <row r="6147">
          <cell r="H6147" t="str">
            <v>Roda de Andalucía, La</v>
          </cell>
        </row>
        <row r="6148">
          <cell r="H6148" t="str">
            <v>Ronquillo, El</v>
          </cell>
        </row>
        <row r="6149">
          <cell r="H6149" t="str">
            <v>Rubio, El</v>
          </cell>
        </row>
        <row r="6150">
          <cell r="H6150" t="str">
            <v>Salteras</v>
          </cell>
        </row>
        <row r="6151">
          <cell r="H6151" t="str">
            <v>San Juan de Aznalfarache</v>
          </cell>
        </row>
        <row r="6152">
          <cell r="H6152" t="str">
            <v>San Nicolás del Puerto</v>
          </cell>
        </row>
        <row r="6153">
          <cell r="H6153" t="str">
            <v>Sanlúcar la Mayor</v>
          </cell>
        </row>
        <row r="6154">
          <cell r="H6154" t="str">
            <v>Santiponce</v>
          </cell>
        </row>
        <row r="6155">
          <cell r="H6155" t="str">
            <v>Saucejo, El</v>
          </cell>
        </row>
        <row r="6156">
          <cell r="H6156" t="str">
            <v>Sevilla</v>
          </cell>
        </row>
        <row r="6157">
          <cell r="H6157" t="str">
            <v>Tocina</v>
          </cell>
        </row>
        <row r="6158">
          <cell r="H6158" t="str">
            <v>Tomares</v>
          </cell>
        </row>
        <row r="6159">
          <cell r="H6159" t="str">
            <v>Umbrete</v>
          </cell>
        </row>
        <row r="6160">
          <cell r="H6160" t="str">
            <v>Utrera</v>
          </cell>
        </row>
        <row r="6161">
          <cell r="H6161" t="str">
            <v>Valencina de la Concepción</v>
          </cell>
        </row>
        <row r="6162">
          <cell r="H6162" t="str">
            <v>Villamanrique de la Condesa</v>
          </cell>
        </row>
        <row r="6163">
          <cell r="H6163" t="str">
            <v>Villanueva de San Juan</v>
          </cell>
        </row>
        <row r="6164">
          <cell r="H6164" t="str">
            <v>Villanueva del Ariscal</v>
          </cell>
        </row>
        <row r="6165">
          <cell r="H6165" t="str">
            <v>Villanueva del Río y Minas</v>
          </cell>
        </row>
        <row r="6166">
          <cell r="H6166" t="str">
            <v>Villaverde del Río</v>
          </cell>
        </row>
        <row r="6167">
          <cell r="H6167" t="str">
            <v>Viso del Alcor, El</v>
          </cell>
        </row>
        <row r="6168">
          <cell r="H6168" t="str">
            <v>Abejar</v>
          </cell>
        </row>
        <row r="6169">
          <cell r="H6169" t="str">
            <v>Adradas</v>
          </cell>
        </row>
        <row r="6170">
          <cell r="H6170" t="str">
            <v>Ágreda</v>
          </cell>
        </row>
        <row r="6171">
          <cell r="H6171" t="str">
            <v>Alconaba</v>
          </cell>
        </row>
        <row r="6172">
          <cell r="H6172" t="str">
            <v>Alcubilla de Avellaneda</v>
          </cell>
        </row>
        <row r="6173">
          <cell r="H6173" t="str">
            <v>Alcubilla de las Peñas</v>
          </cell>
        </row>
        <row r="6174">
          <cell r="H6174" t="str">
            <v>Aldealafuente</v>
          </cell>
        </row>
        <row r="6175">
          <cell r="H6175" t="str">
            <v>Aldealices</v>
          </cell>
        </row>
        <row r="6176">
          <cell r="H6176" t="str">
            <v>Aldealpozo</v>
          </cell>
        </row>
        <row r="6177">
          <cell r="H6177" t="str">
            <v>Aldealseñor</v>
          </cell>
        </row>
        <row r="6178">
          <cell r="H6178" t="str">
            <v>Aldehuela de Periáñez</v>
          </cell>
        </row>
        <row r="6179">
          <cell r="H6179" t="str">
            <v>Aldehuelas, Las</v>
          </cell>
        </row>
        <row r="6180">
          <cell r="H6180" t="str">
            <v>Alentisque</v>
          </cell>
        </row>
        <row r="6181">
          <cell r="H6181" t="str">
            <v>Aliud</v>
          </cell>
        </row>
        <row r="6182">
          <cell r="H6182" t="str">
            <v>Almajano</v>
          </cell>
        </row>
        <row r="6183">
          <cell r="H6183" t="str">
            <v>Almaluez</v>
          </cell>
        </row>
        <row r="6184">
          <cell r="H6184" t="str">
            <v>Almarza</v>
          </cell>
        </row>
        <row r="6185">
          <cell r="H6185" t="str">
            <v>Almazán</v>
          </cell>
        </row>
        <row r="6186">
          <cell r="H6186" t="str">
            <v>Almazul</v>
          </cell>
        </row>
        <row r="6187">
          <cell r="H6187" t="str">
            <v>Almenar de Soria</v>
          </cell>
        </row>
        <row r="6188">
          <cell r="H6188" t="str">
            <v>Alpanseque</v>
          </cell>
        </row>
        <row r="6189">
          <cell r="H6189" t="str">
            <v>Arancón</v>
          </cell>
        </row>
        <row r="6190">
          <cell r="H6190" t="str">
            <v>Arcos de Jalón</v>
          </cell>
        </row>
        <row r="6191">
          <cell r="H6191" t="str">
            <v>Arenillas</v>
          </cell>
        </row>
        <row r="6192">
          <cell r="H6192" t="str">
            <v>Arévalo de la Sierra</v>
          </cell>
        </row>
        <row r="6193">
          <cell r="H6193" t="str">
            <v>Ausejo de la Sierra</v>
          </cell>
        </row>
        <row r="6194">
          <cell r="H6194" t="str">
            <v>Baraona</v>
          </cell>
        </row>
        <row r="6195">
          <cell r="H6195" t="str">
            <v>Barca</v>
          </cell>
        </row>
        <row r="6196">
          <cell r="H6196" t="str">
            <v>Barcones</v>
          </cell>
        </row>
        <row r="6197">
          <cell r="H6197" t="str">
            <v>Bayubas de Abajo</v>
          </cell>
        </row>
        <row r="6198">
          <cell r="H6198" t="str">
            <v>Bayubas de Arriba</v>
          </cell>
        </row>
        <row r="6199">
          <cell r="H6199" t="str">
            <v>Beratón</v>
          </cell>
        </row>
        <row r="6200">
          <cell r="H6200" t="str">
            <v>Berlanga de Duero</v>
          </cell>
        </row>
        <row r="6201">
          <cell r="H6201" t="str">
            <v>Blacos</v>
          </cell>
        </row>
        <row r="6202">
          <cell r="H6202" t="str">
            <v>Bliecos</v>
          </cell>
        </row>
        <row r="6203">
          <cell r="H6203" t="str">
            <v>Borjabad</v>
          </cell>
        </row>
        <row r="6204">
          <cell r="H6204" t="str">
            <v>Borobia</v>
          </cell>
        </row>
        <row r="6205">
          <cell r="H6205" t="str">
            <v>Buberos</v>
          </cell>
        </row>
        <row r="6206">
          <cell r="H6206" t="str">
            <v>Buitrago</v>
          </cell>
        </row>
        <row r="6207">
          <cell r="H6207" t="str">
            <v>Burgo de Osma-Ciudad de Osma</v>
          </cell>
        </row>
        <row r="6208">
          <cell r="H6208" t="str">
            <v>Cabrejas del Campo</v>
          </cell>
        </row>
        <row r="6209">
          <cell r="H6209" t="str">
            <v>Cabrejas del Pinar</v>
          </cell>
        </row>
        <row r="6210">
          <cell r="H6210" t="str">
            <v>Calatañazor</v>
          </cell>
        </row>
        <row r="6211">
          <cell r="H6211" t="str">
            <v>Caltojar</v>
          </cell>
        </row>
        <row r="6212">
          <cell r="H6212" t="str">
            <v>Candilichera</v>
          </cell>
        </row>
        <row r="6213">
          <cell r="H6213" t="str">
            <v>Cañamaque</v>
          </cell>
        </row>
        <row r="6214">
          <cell r="H6214" t="str">
            <v>Carabantes</v>
          </cell>
        </row>
        <row r="6215">
          <cell r="H6215" t="str">
            <v>Caracena</v>
          </cell>
        </row>
        <row r="6216">
          <cell r="H6216" t="str">
            <v>Carrascosa de Abajo</v>
          </cell>
        </row>
        <row r="6217">
          <cell r="H6217" t="str">
            <v>Carrascosa de la Sierra</v>
          </cell>
        </row>
        <row r="6218">
          <cell r="H6218" t="str">
            <v>Casarejos</v>
          </cell>
        </row>
        <row r="6219">
          <cell r="H6219" t="str">
            <v>Castilfrío de la Sierra</v>
          </cell>
        </row>
        <row r="6220">
          <cell r="H6220" t="str">
            <v>Castillejo de Robledo</v>
          </cell>
        </row>
        <row r="6221">
          <cell r="H6221" t="str">
            <v>Castilruiz</v>
          </cell>
        </row>
        <row r="6222">
          <cell r="H6222" t="str">
            <v>Centenera de Andaluz</v>
          </cell>
        </row>
        <row r="6223">
          <cell r="H6223" t="str">
            <v>Cerbón</v>
          </cell>
        </row>
        <row r="6224">
          <cell r="H6224" t="str">
            <v>Cidones</v>
          </cell>
        </row>
        <row r="6225">
          <cell r="H6225" t="str">
            <v>Cigudosa</v>
          </cell>
        </row>
        <row r="6226">
          <cell r="H6226" t="str">
            <v>Cihuela</v>
          </cell>
        </row>
        <row r="6227">
          <cell r="H6227" t="str">
            <v>Ciria</v>
          </cell>
        </row>
        <row r="6228">
          <cell r="H6228" t="str">
            <v>Cirujales del Río</v>
          </cell>
        </row>
        <row r="6229">
          <cell r="H6229" t="str">
            <v>Coscurita</v>
          </cell>
        </row>
        <row r="6230">
          <cell r="H6230" t="str">
            <v>Covaleda</v>
          </cell>
        </row>
        <row r="6231">
          <cell r="H6231" t="str">
            <v>Cubilla</v>
          </cell>
        </row>
        <row r="6232">
          <cell r="H6232" t="str">
            <v>Cubo de la Solana</v>
          </cell>
        </row>
        <row r="6233">
          <cell r="H6233" t="str">
            <v>Cueva de Ágreda</v>
          </cell>
        </row>
        <row r="6234">
          <cell r="H6234" t="str">
            <v>Dévanos</v>
          </cell>
        </row>
        <row r="6235">
          <cell r="H6235" t="str">
            <v>Deza</v>
          </cell>
        </row>
        <row r="6236">
          <cell r="H6236" t="str">
            <v>Duruelo de la Sierra</v>
          </cell>
        </row>
        <row r="6237">
          <cell r="H6237" t="str">
            <v>Escobosa de Almazán</v>
          </cell>
        </row>
        <row r="6238">
          <cell r="H6238" t="str">
            <v>Espeja de San Marcelino</v>
          </cell>
        </row>
        <row r="6239">
          <cell r="H6239" t="str">
            <v>Espejón</v>
          </cell>
        </row>
        <row r="6240">
          <cell r="H6240" t="str">
            <v>Estepa de San Juan</v>
          </cell>
        </row>
        <row r="6241">
          <cell r="H6241" t="str">
            <v>Frechilla de Almazán</v>
          </cell>
        </row>
        <row r="6242">
          <cell r="H6242" t="str">
            <v>Fresno de Caracena</v>
          </cell>
        </row>
        <row r="6243">
          <cell r="H6243" t="str">
            <v>Fuentearmegil</v>
          </cell>
        </row>
        <row r="6244">
          <cell r="H6244" t="str">
            <v>Fuentecambrón</v>
          </cell>
        </row>
        <row r="6245">
          <cell r="H6245" t="str">
            <v>Fuentecantos</v>
          </cell>
        </row>
        <row r="6246">
          <cell r="H6246" t="str">
            <v>Fuentelmonge</v>
          </cell>
        </row>
        <row r="6247">
          <cell r="H6247" t="str">
            <v>Fuentelsaz de Soria</v>
          </cell>
        </row>
        <row r="6248">
          <cell r="H6248" t="str">
            <v>Fuentepinilla</v>
          </cell>
        </row>
        <row r="6249">
          <cell r="H6249" t="str">
            <v>Fuentes de Magaña</v>
          </cell>
        </row>
        <row r="6250">
          <cell r="H6250" t="str">
            <v>Fuentestrún</v>
          </cell>
        </row>
        <row r="6251">
          <cell r="H6251" t="str">
            <v>Garray</v>
          </cell>
        </row>
        <row r="6252">
          <cell r="H6252" t="str">
            <v>Golmayo</v>
          </cell>
        </row>
        <row r="6253">
          <cell r="H6253" t="str">
            <v>Gómara</v>
          </cell>
        </row>
        <row r="6254">
          <cell r="H6254" t="str">
            <v>Gormaz</v>
          </cell>
        </row>
        <row r="6255">
          <cell r="H6255" t="str">
            <v>Herrera de Soria</v>
          </cell>
        </row>
        <row r="6256">
          <cell r="H6256" t="str">
            <v>Hinojosa del Campo</v>
          </cell>
        </row>
        <row r="6257">
          <cell r="H6257" t="str">
            <v>Langa de Duero</v>
          </cell>
        </row>
        <row r="6258">
          <cell r="H6258" t="str">
            <v>Liceras</v>
          </cell>
        </row>
        <row r="6259">
          <cell r="H6259" t="str">
            <v>Losilla, La</v>
          </cell>
        </row>
        <row r="6260">
          <cell r="H6260" t="str">
            <v>Magaña</v>
          </cell>
        </row>
        <row r="6261">
          <cell r="H6261" t="str">
            <v>Maján</v>
          </cell>
        </row>
        <row r="6262">
          <cell r="H6262" t="str">
            <v>Matalebreras</v>
          </cell>
        </row>
        <row r="6263">
          <cell r="H6263" t="str">
            <v>Matamala de Almazán</v>
          </cell>
        </row>
        <row r="6264">
          <cell r="H6264" t="str">
            <v>Medinaceli</v>
          </cell>
        </row>
        <row r="6265">
          <cell r="H6265" t="str">
            <v>Miño de Medinaceli</v>
          </cell>
        </row>
        <row r="6266">
          <cell r="H6266" t="str">
            <v>Miño de San Esteban</v>
          </cell>
        </row>
        <row r="6267">
          <cell r="H6267" t="str">
            <v>Molinos de Duero</v>
          </cell>
        </row>
        <row r="6268">
          <cell r="H6268" t="str">
            <v>Momblona</v>
          </cell>
        </row>
        <row r="6269">
          <cell r="H6269" t="str">
            <v>Monteagudo de las Vicarías</v>
          </cell>
        </row>
        <row r="6270">
          <cell r="H6270" t="str">
            <v>Montejo de Tiermes</v>
          </cell>
        </row>
        <row r="6271">
          <cell r="H6271" t="str">
            <v>Montenegro de Cameros</v>
          </cell>
        </row>
        <row r="6272">
          <cell r="H6272" t="str">
            <v>Morón de Almazán</v>
          </cell>
        </row>
        <row r="6273">
          <cell r="H6273" t="str">
            <v>Muriel de la Fuente</v>
          </cell>
        </row>
        <row r="6274">
          <cell r="H6274" t="str">
            <v>Muriel Viejo</v>
          </cell>
        </row>
        <row r="6275">
          <cell r="H6275" t="str">
            <v>Nafría de Ucero</v>
          </cell>
        </row>
        <row r="6276">
          <cell r="H6276" t="str">
            <v>Narros</v>
          </cell>
        </row>
        <row r="6277">
          <cell r="H6277" t="str">
            <v>Navaleno</v>
          </cell>
        </row>
        <row r="6278">
          <cell r="H6278" t="str">
            <v>Nepas</v>
          </cell>
        </row>
        <row r="6279">
          <cell r="H6279" t="str">
            <v>Nolay</v>
          </cell>
        </row>
        <row r="6280">
          <cell r="H6280" t="str">
            <v>Noviercas</v>
          </cell>
        </row>
        <row r="6281">
          <cell r="H6281" t="str">
            <v>Ólvega</v>
          </cell>
        </row>
        <row r="6282">
          <cell r="H6282" t="str">
            <v>Oncala</v>
          </cell>
        </row>
        <row r="6283">
          <cell r="H6283" t="str">
            <v>Pinilla del Campo</v>
          </cell>
        </row>
        <row r="6284">
          <cell r="H6284" t="str">
            <v>Portillo de Soria</v>
          </cell>
        </row>
        <row r="6285">
          <cell r="H6285" t="str">
            <v>Póveda de Soria, La</v>
          </cell>
        </row>
        <row r="6286">
          <cell r="H6286" t="str">
            <v>Pozalmuro</v>
          </cell>
        </row>
        <row r="6287">
          <cell r="H6287" t="str">
            <v>Quintana Redonda</v>
          </cell>
        </row>
        <row r="6288">
          <cell r="H6288" t="str">
            <v>Quintanas de Gormaz</v>
          </cell>
        </row>
        <row r="6289">
          <cell r="H6289" t="str">
            <v>Quiñonería</v>
          </cell>
        </row>
        <row r="6290">
          <cell r="H6290" t="str">
            <v>Rábanos, Los</v>
          </cell>
        </row>
        <row r="6291">
          <cell r="H6291" t="str">
            <v>Rebollar</v>
          </cell>
        </row>
        <row r="6292">
          <cell r="H6292" t="str">
            <v>Recuerda</v>
          </cell>
        </row>
        <row r="6293">
          <cell r="H6293" t="str">
            <v>Rello</v>
          </cell>
        </row>
        <row r="6294">
          <cell r="H6294" t="str">
            <v>Renieblas</v>
          </cell>
        </row>
        <row r="6295">
          <cell r="H6295" t="str">
            <v>Retortillo de Soria</v>
          </cell>
        </row>
        <row r="6296">
          <cell r="H6296" t="str">
            <v>Reznos</v>
          </cell>
        </row>
        <row r="6297">
          <cell r="H6297" t="str">
            <v>Riba de Escalote, La</v>
          </cell>
        </row>
        <row r="6298">
          <cell r="H6298" t="str">
            <v>Rioseco de Soria</v>
          </cell>
        </row>
        <row r="6299">
          <cell r="H6299" t="str">
            <v>Rollamienta</v>
          </cell>
        </row>
        <row r="6300">
          <cell r="H6300" t="str">
            <v>Royo, El</v>
          </cell>
        </row>
        <row r="6301">
          <cell r="H6301" t="str">
            <v>Salduero</v>
          </cell>
        </row>
        <row r="6302">
          <cell r="H6302" t="str">
            <v>San Esteban de Gormaz</v>
          </cell>
        </row>
        <row r="6303">
          <cell r="H6303" t="str">
            <v>San Felices</v>
          </cell>
        </row>
        <row r="6304">
          <cell r="H6304" t="str">
            <v>San Leonardo de Yagüe</v>
          </cell>
        </row>
        <row r="6305">
          <cell r="H6305" t="str">
            <v>San Pedro Manrique</v>
          </cell>
        </row>
        <row r="6306">
          <cell r="H6306" t="str">
            <v>Santa Cruz de Yanguas</v>
          </cell>
        </row>
        <row r="6307">
          <cell r="H6307" t="str">
            <v>Santa María de Huerta</v>
          </cell>
        </row>
        <row r="6308">
          <cell r="H6308" t="str">
            <v>Santa María de las Hoyas</v>
          </cell>
        </row>
        <row r="6309">
          <cell r="H6309" t="str">
            <v>Serón de Nágima</v>
          </cell>
        </row>
        <row r="6310">
          <cell r="H6310" t="str">
            <v>Soliedra</v>
          </cell>
        </row>
        <row r="6311">
          <cell r="H6311" t="str">
            <v>Soria</v>
          </cell>
        </row>
        <row r="6312">
          <cell r="H6312" t="str">
            <v>Sotillo del Rincón</v>
          </cell>
        </row>
        <row r="6313">
          <cell r="H6313" t="str">
            <v>Suellacabras</v>
          </cell>
        </row>
        <row r="6314">
          <cell r="H6314" t="str">
            <v>Tajahuerce</v>
          </cell>
        </row>
        <row r="6315">
          <cell r="H6315" t="str">
            <v>Tajueco</v>
          </cell>
        </row>
        <row r="6316">
          <cell r="H6316" t="str">
            <v>Talveila</v>
          </cell>
        </row>
        <row r="6317">
          <cell r="H6317" t="str">
            <v>Tardelcuende</v>
          </cell>
        </row>
        <row r="6318">
          <cell r="H6318" t="str">
            <v>Taroda</v>
          </cell>
        </row>
        <row r="6319">
          <cell r="H6319" t="str">
            <v>Tejado</v>
          </cell>
        </row>
        <row r="6320">
          <cell r="H6320" t="str">
            <v>Torlengua</v>
          </cell>
        </row>
        <row r="6321">
          <cell r="H6321" t="str">
            <v>Torreblacos</v>
          </cell>
        </row>
        <row r="6322">
          <cell r="H6322" t="str">
            <v>Torrubia de Soria</v>
          </cell>
        </row>
        <row r="6323">
          <cell r="H6323" t="str">
            <v>Trévago</v>
          </cell>
        </row>
        <row r="6324">
          <cell r="H6324" t="str">
            <v>Ucero</v>
          </cell>
        </row>
        <row r="6325">
          <cell r="H6325" t="str">
            <v>Vadillo</v>
          </cell>
        </row>
        <row r="6326">
          <cell r="H6326" t="str">
            <v>Valdeavellano de Tera</v>
          </cell>
        </row>
        <row r="6327">
          <cell r="H6327" t="str">
            <v>Valdegeña</v>
          </cell>
        </row>
        <row r="6328">
          <cell r="H6328" t="str">
            <v>Valdelagua del Cerro</v>
          </cell>
        </row>
        <row r="6329">
          <cell r="H6329" t="str">
            <v>Valdemaluque</v>
          </cell>
        </row>
        <row r="6330">
          <cell r="H6330" t="str">
            <v>Valdenebro</v>
          </cell>
        </row>
        <row r="6331">
          <cell r="H6331" t="str">
            <v>Valdeprado</v>
          </cell>
        </row>
        <row r="6332">
          <cell r="H6332" t="str">
            <v>Valderrodilla</v>
          </cell>
        </row>
        <row r="6333">
          <cell r="H6333" t="str">
            <v>Valtajeros</v>
          </cell>
        </row>
        <row r="6334">
          <cell r="H6334" t="str">
            <v>Velamazán</v>
          </cell>
        </row>
        <row r="6335">
          <cell r="H6335" t="str">
            <v>Velilla de la Sierra</v>
          </cell>
        </row>
        <row r="6336">
          <cell r="H6336" t="str">
            <v>Velilla de los Ajos</v>
          </cell>
        </row>
        <row r="6337">
          <cell r="H6337" t="str">
            <v>Viana de Duero</v>
          </cell>
        </row>
        <row r="6338">
          <cell r="H6338" t="str">
            <v>Villaciervos</v>
          </cell>
        </row>
        <row r="6339">
          <cell r="H6339" t="str">
            <v>Villanueva de Gormaz</v>
          </cell>
        </row>
        <row r="6340">
          <cell r="H6340" t="str">
            <v>Villar del Ala</v>
          </cell>
        </row>
        <row r="6341">
          <cell r="H6341" t="str">
            <v>Villar del Campo</v>
          </cell>
        </row>
        <row r="6342">
          <cell r="H6342" t="str">
            <v>Villar del Río</v>
          </cell>
        </row>
        <row r="6343">
          <cell r="H6343" t="str">
            <v>Villares de Soria, Los</v>
          </cell>
        </row>
        <row r="6344">
          <cell r="H6344" t="str">
            <v>Villasayas</v>
          </cell>
        </row>
        <row r="6345">
          <cell r="H6345" t="str">
            <v>Villaseca de Arciel</v>
          </cell>
        </row>
        <row r="6346">
          <cell r="H6346" t="str">
            <v>Vinuesa</v>
          </cell>
        </row>
        <row r="6347">
          <cell r="H6347" t="str">
            <v>Vizmanos</v>
          </cell>
        </row>
        <row r="6348">
          <cell r="H6348" t="str">
            <v>Vozmediano</v>
          </cell>
        </row>
        <row r="6349">
          <cell r="H6349" t="str">
            <v>Yanguas</v>
          </cell>
        </row>
        <row r="6350">
          <cell r="H6350" t="str">
            <v>Yelo</v>
          </cell>
        </row>
        <row r="6351">
          <cell r="H6351" t="str">
            <v>Aiguamúrcia</v>
          </cell>
        </row>
        <row r="6352">
          <cell r="H6352" t="str">
            <v>Albinyana</v>
          </cell>
        </row>
        <row r="6353">
          <cell r="H6353" t="str">
            <v>Albiol, L'</v>
          </cell>
        </row>
        <row r="6354">
          <cell r="H6354" t="str">
            <v>Alcanar</v>
          </cell>
        </row>
        <row r="6355">
          <cell r="H6355" t="str">
            <v>Alcover</v>
          </cell>
        </row>
        <row r="6356">
          <cell r="H6356" t="str">
            <v>Aldea, L'</v>
          </cell>
        </row>
        <row r="6357">
          <cell r="H6357" t="str">
            <v>Aldover</v>
          </cell>
        </row>
        <row r="6358">
          <cell r="H6358" t="str">
            <v>Aleixar, L'</v>
          </cell>
        </row>
        <row r="6359">
          <cell r="H6359" t="str">
            <v>Alfara de Carles</v>
          </cell>
        </row>
        <row r="6360">
          <cell r="H6360" t="str">
            <v>Alforja</v>
          </cell>
        </row>
        <row r="6361">
          <cell r="H6361" t="str">
            <v>Alió</v>
          </cell>
        </row>
        <row r="6362">
          <cell r="H6362" t="str">
            <v>Almoster</v>
          </cell>
        </row>
        <row r="6363">
          <cell r="H6363" t="str">
            <v>Altafulla</v>
          </cell>
        </row>
        <row r="6364">
          <cell r="H6364" t="str">
            <v>Ametlla de Mar, L'</v>
          </cell>
        </row>
        <row r="6365">
          <cell r="H6365" t="str">
            <v>Ampolla, L'</v>
          </cell>
        </row>
        <row r="6366">
          <cell r="H6366" t="str">
            <v>Amposta</v>
          </cell>
        </row>
        <row r="6367">
          <cell r="H6367" t="str">
            <v>Arboç, L'</v>
          </cell>
        </row>
        <row r="6368">
          <cell r="H6368" t="str">
            <v>Arbolí</v>
          </cell>
        </row>
        <row r="6369">
          <cell r="H6369" t="str">
            <v>Argentera, L'</v>
          </cell>
        </row>
        <row r="6370">
          <cell r="H6370" t="str">
            <v>Arnes</v>
          </cell>
        </row>
        <row r="6371">
          <cell r="H6371" t="str">
            <v>Ascó</v>
          </cell>
        </row>
        <row r="6372">
          <cell r="H6372" t="str">
            <v>Banyeres del Penedès</v>
          </cell>
        </row>
        <row r="6373">
          <cell r="H6373" t="str">
            <v>Barberà de la Conca</v>
          </cell>
        </row>
        <row r="6374">
          <cell r="H6374" t="str">
            <v>Batea</v>
          </cell>
        </row>
        <row r="6375">
          <cell r="H6375" t="str">
            <v>Bellmunt del Priorat</v>
          </cell>
        </row>
        <row r="6376">
          <cell r="H6376" t="str">
            <v>Bellvei</v>
          </cell>
        </row>
        <row r="6377">
          <cell r="H6377" t="str">
            <v>Benifallet</v>
          </cell>
        </row>
        <row r="6378">
          <cell r="H6378" t="str">
            <v>Benissanet</v>
          </cell>
        </row>
        <row r="6379">
          <cell r="H6379" t="str">
            <v>Bisbal de Falset, La</v>
          </cell>
        </row>
        <row r="6380">
          <cell r="H6380" t="str">
            <v>Bisbal del Penedès, La</v>
          </cell>
        </row>
        <row r="6381">
          <cell r="H6381" t="str">
            <v>Blancafort</v>
          </cell>
        </row>
        <row r="6382">
          <cell r="H6382" t="str">
            <v>Bonastre</v>
          </cell>
        </row>
        <row r="6383">
          <cell r="H6383" t="str">
            <v>Borges del Camp, Les</v>
          </cell>
        </row>
        <row r="6384">
          <cell r="H6384" t="str">
            <v>Bot</v>
          </cell>
        </row>
        <row r="6385">
          <cell r="H6385" t="str">
            <v>Botarell</v>
          </cell>
        </row>
        <row r="6386">
          <cell r="H6386" t="str">
            <v>Bràfim</v>
          </cell>
        </row>
        <row r="6387">
          <cell r="H6387" t="str">
            <v>Cabacés</v>
          </cell>
        </row>
        <row r="6388">
          <cell r="H6388" t="str">
            <v>Cabra del Camp</v>
          </cell>
        </row>
        <row r="6389">
          <cell r="H6389" t="str">
            <v>Calafell</v>
          </cell>
        </row>
        <row r="6390">
          <cell r="H6390" t="str">
            <v>Camarles</v>
          </cell>
        </row>
        <row r="6391">
          <cell r="H6391" t="str">
            <v>Cambrils</v>
          </cell>
        </row>
        <row r="6392">
          <cell r="H6392" t="str">
            <v>Canonja, La</v>
          </cell>
        </row>
        <row r="6393">
          <cell r="H6393" t="str">
            <v>Capafonts</v>
          </cell>
        </row>
        <row r="6394">
          <cell r="H6394" t="str">
            <v>Capçanes</v>
          </cell>
        </row>
        <row r="6395">
          <cell r="H6395" t="str">
            <v>Caseres</v>
          </cell>
        </row>
        <row r="6396">
          <cell r="H6396" t="str">
            <v>Castellvell del Camp</v>
          </cell>
        </row>
        <row r="6397">
          <cell r="H6397" t="str">
            <v>Catllar, El</v>
          </cell>
        </row>
        <row r="6398">
          <cell r="H6398" t="str">
            <v>Colldejou</v>
          </cell>
        </row>
        <row r="6399">
          <cell r="H6399" t="str">
            <v>Conesa</v>
          </cell>
        </row>
        <row r="6400">
          <cell r="H6400" t="str">
            <v>Constantí</v>
          </cell>
        </row>
        <row r="6401">
          <cell r="H6401" t="str">
            <v>Corbera d'Ebre</v>
          </cell>
        </row>
        <row r="6402">
          <cell r="H6402" t="str">
            <v>Cornudella de Montsant</v>
          </cell>
        </row>
        <row r="6403">
          <cell r="H6403" t="str">
            <v>Creixell</v>
          </cell>
        </row>
        <row r="6404">
          <cell r="H6404" t="str">
            <v>Cunit</v>
          </cell>
        </row>
        <row r="6405">
          <cell r="H6405" t="str">
            <v>Deltebre</v>
          </cell>
        </row>
        <row r="6406">
          <cell r="H6406" t="str">
            <v>Duesaigües</v>
          </cell>
        </row>
        <row r="6407">
          <cell r="H6407" t="str">
            <v>Espluga de Francolí, L'</v>
          </cell>
        </row>
        <row r="6408">
          <cell r="H6408" t="str">
            <v>Falset</v>
          </cell>
        </row>
        <row r="6409">
          <cell r="H6409" t="str">
            <v>Fatarella, La</v>
          </cell>
        </row>
        <row r="6410">
          <cell r="H6410" t="str">
            <v>Febró, La</v>
          </cell>
        </row>
        <row r="6411">
          <cell r="H6411" t="str">
            <v>Figuera, La</v>
          </cell>
        </row>
        <row r="6412">
          <cell r="H6412" t="str">
            <v>Figuerola del Camp</v>
          </cell>
        </row>
        <row r="6413">
          <cell r="H6413" t="str">
            <v>Flix</v>
          </cell>
        </row>
        <row r="6414">
          <cell r="H6414" t="str">
            <v>Forès</v>
          </cell>
        </row>
        <row r="6415">
          <cell r="H6415" t="str">
            <v>Freginals</v>
          </cell>
        </row>
        <row r="6416">
          <cell r="H6416" t="str">
            <v>Galera, La</v>
          </cell>
        </row>
        <row r="6417">
          <cell r="H6417" t="str">
            <v>Gandesa</v>
          </cell>
        </row>
        <row r="6418">
          <cell r="H6418" t="str">
            <v>Garcia</v>
          </cell>
        </row>
        <row r="6419">
          <cell r="H6419" t="str">
            <v>Garidells, Els</v>
          </cell>
        </row>
        <row r="6420">
          <cell r="H6420" t="str">
            <v>Ginestar</v>
          </cell>
        </row>
        <row r="6421">
          <cell r="H6421" t="str">
            <v>Godall</v>
          </cell>
        </row>
        <row r="6422">
          <cell r="H6422" t="str">
            <v>Gratallops</v>
          </cell>
        </row>
        <row r="6423">
          <cell r="H6423" t="str">
            <v>Guiamets, Els</v>
          </cell>
        </row>
        <row r="6424">
          <cell r="H6424" t="str">
            <v>Horta de Sant Joan</v>
          </cell>
        </row>
        <row r="6425">
          <cell r="H6425" t="str">
            <v>Lloar, El</v>
          </cell>
        </row>
        <row r="6426">
          <cell r="H6426" t="str">
            <v>Llorac</v>
          </cell>
        </row>
        <row r="6427">
          <cell r="H6427" t="str">
            <v>Llorenç del Penedès</v>
          </cell>
        </row>
        <row r="6428">
          <cell r="H6428" t="str">
            <v>Marçà</v>
          </cell>
        </row>
        <row r="6429">
          <cell r="H6429" t="str">
            <v>Margalef</v>
          </cell>
        </row>
        <row r="6430">
          <cell r="H6430" t="str">
            <v>Mas de Barberans</v>
          </cell>
        </row>
        <row r="6431">
          <cell r="H6431" t="str">
            <v>Masdenverge</v>
          </cell>
        </row>
        <row r="6432">
          <cell r="H6432" t="str">
            <v>Masllorenç</v>
          </cell>
        </row>
        <row r="6433">
          <cell r="H6433" t="str">
            <v>Masó, La</v>
          </cell>
        </row>
        <row r="6434">
          <cell r="H6434" t="str">
            <v>Maspujols</v>
          </cell>
        </row>
        <row r="6435">
          <cell r="H6435" t="str">
            <v>Masroig, El</v>
          </cell>
        </row>
        <row r="6436">
          <cell r="H6436" t="str">
            <v>Milà, El</v>
          </cell>
        </row>
        <row r="6437">
          <cell r="H6437" t="str">
            <v>Miravet</v>
          </cell>
        </row>
        <row r="6438">
          <cell r="H6438" t="str">
            <v>Molar, El</v>
          </cell>
        </row>
        <row r="6439">
          <cell r="H6439" t="str">
            <v>Montblanc</v>
          </cell>
        </row>
        <row r="6440">
          <cell r="H6440" t="str">
            <v>Montbrió del Camp</v>
          </cell>
        </row>
        <row r="6441">
          <cell r="H6441" t="str">
            <v>Montferri</v>
          </cell>
        </row>
        <row r="6442">
          <cell r="H6442" t="str">
            <v>Montmell, El</v>
          </cell>
        </row>
        <row r="6443">
          <cell r="H6443" t="str">
            <v>Mont-ral</v>
          </cell>
        </row>
        <row r="6444">
          <cell r="H6444" t="str">
            <v>Mont-roig del Camp</v>
          </cell>
        </row>
        <row r="6445">
          <cell r="H6445" t="str">
            <v>Móra d'Ebre</v>
          </cell>
        </row>
        <row r="6446">
          <cell r="H6446" t="str">
            <v>Móra la Nova</v>
          </cell>
        </row>
        <row r="6447">
          <cell r="H6447" t="str">
            <v>Morell, El</v>
          </cell>
        </row>
        <row r="6448">
          <cell r="H6448" t="str">
            <v>Morera de Montsant, La</v>
          </cell>
        </row>
        <row r="6449">
          <cell r="H6449" t="str">
            <v>Nou de Gaià, La</v>
          </cell>
        </row>
        <row r="6450">
          <cell r="H6450" t="str">
            <v>Nulles</v>
          </cell>
        </row>
        <row r="6451">
          <cell r="H6451" t="str">
            <v>Pallaresos, Els</v>
          </cell>
        </row>
        <row r="6452">
          <cell r="H6452" t="str">
            <v>Palma d'Ebre, La</v>
          </cell>
        </row>
        <row r="6453">
          <cell r="H6453" t="str">
            <v>Passanant i Belltall</v>
          </cell>
        </row>
        <row r="6454">
          <cell r="H6454" t="str">
            <v>Paüls</v>
          </cell>
        </row>
        <row r="6455">
          <cell r="H6455" t="str">
            <v>Perafort</v>
          </cell>
        </row>
        <row r="6456">
          <cell r="H6456" t="str">
            <v>Perelló, El</v>
          </cell>
        </row>
        <row r="6457">
          <cell r="H6457" t="str">
            <v>Piles, Les</v>
          </cell>
        </row>
        <row r="6458">
          <cell r="H6458" t="str">
            <v>Pinell de Brai, El</v>
          </cell>
        </row>
        <row r="6459">
          <cell r="H6459" t="str">
            <v>Pira</v>
          </cell>
        </row>
        <row r="6460">
          <cell r="H6460" t="str">
            <v>Pla de Santa Maria, El</v>
          </cell>
        </row>
        <row r="6461">
          <cell r="H6461" t="str">
            <v>Pobla de Mafumet, La</v>
          </cell>
        </row>
        <row r="6462">
          <cell r="H6462" t="str">
            <v>Pobla de Massaluca, La</v>
          </cell>
        </row>
        <row r="6463">
          <cell r="H6463" t="str">
            <v>Pobla de Montornès, La</v>
          </cell>
        </row>
        <row r="6464">
          <cell r="H6464" t="str">
            <v>Poboleda</v>
          </cell>
        </row>
        <row r="6465">
          <cell r="H6465" t="str">
            <v>Pont d'Armentera, El</v>
          </cell>
        </row>
        <row r="6466">
          <cell r="H6466" t="str">
            <v>Pontils</v>
          </cell>
        </row>
        <row r="6467">
          <cell r="H6467" t="str">
            <v>Porrera</v>
          </cell>
        </row>
        <row r="6468">
          <cell r="H6468" t="str">
            <v>Pradell de la Teixeta</v>
          </cell>
        </row>
        <row r="6469">
          <cell r="H6469" t="str">
            <v>Prades</v>
          </cell>
        </row>
        <row r="6470">
          <cell r="H6470" t="str">
            <v>Prat de Comte</v>
          </cell>
        </row>
        <row r="6471">
          <cell r="H6471" t="str">
            <v>Pratdip</v>
          </cell>
        </row>
        <row r="6472">
          <cell r="H6472" t="str">
            <v>Puigpelat</v>
          </cell>
        </row>
        <row r="6473">
          <cell r="H6473" t="str">
            <v>Querol</v>
          </cell>
        </row>
        <row r="6474">
          <cell r="H6474" t="str">
            <v>Rasquera</v>
          </cell>
        </row>
        <row r="6475">
          <cell r="H6475" t="str">
            <v>Renau</v>
          </cell>
        </row>
        <row r="6476">
          <cell r="H6476" t="str">
            <v>Reus</v>
          </cell>
        </row>
        <row r="6477">
          <cell r="H6477" t="str">
            <v>Riba, La</v>
          </cell>
        </row>
        <row r="6478">
          <cell r="H6478" t="str">
            <v>Riba-roja d'Ebre</v>
          </cell>
        </row>
        <row r="6479">
          <cell r="H6479" t="str">
            <v>Riera de Gaià, La</v>
          </cell>
        </row>
        <row r="6480">
          <cell r="H6480" t="str">
            <v>Riudecanyes</v>
          </cell>
        </row>
        <row r="6481">
          <cell r="H6481" t="str">
            <v>Riudecols</v>
          </cell>
        </row>
        <row r="6482">
          <cell r="H6482" t="str">
            <v>Riudoms</v>
          </cell>
        </row>
        <row r="6483">
          <cell r="H6483" t="str">
            <v>Rocafort de Queralt</v>
          </cell>
        </row>
        <row r="6484">
          <cell r="H6484" t="str">
            <v>Roda de Berà</v>
          </cell>
        </row>
        <row r="6485">
          <cell r="H6485" t="str">
            <v>Rodonyà</v>
          </cell>
        </row>
        <row r="6486">
          <cell r="H6486" t="str">
            <v>Roquetes</v>
          </cell>
        </row>
        <row r="6487">
          <cell r="H6487" t="str">
            <v>Rourell, El</v>
          </cell>
        </row>
        <row r="6488">
          <cell r="H6488" t="str">
            <v>Salomó</v>
          </cell>
        </row>
        <row r="6489">
          <cell r="H6489" t="str">
            <v>Salou</v>
          </cell>
        </row>
        <row r="6490">
          <cell r="H6490" t="str">
            <v>Sant Carles de la Ràpita</v>
          </cell>
        </row>
        <row r="6491">
          <cell r="H6491" t="str">
            <v>Sant Jaume dels Domenys</v>
          </cell>
        </row>
        <row r="6492">
          <cell r="H6492" t="str">
            <v>Sant Jaume d'Enveja</v>
          </cell>
        </row>
        <row r="6493">
          <cell r="H6493" t="str">
            <v>Santa Bàrbara</v>
          </cell>
        </row>
        <row r="6494">
          <cell r="H6494" t="str">
            <v>Santa Coloma de Queralt</v>
          </cell>
        </row>
        <row r="6495">
          <cell r="H6495" t="str">
            <v>Santa Oliva</v>
          </cell>
        </row>
        <row r="6496">
          <cell r="H6496" t="str">
            <v>Sarral</v>
          </cell>
        </row>
        <row r="6497">
          <cell r="H6497" t="str">
            <v>Savallà del Comtat</v>
          </cell>
        </row>
        <row r="6498">
          <cell r="H6498" t="str">
            <v>Secuita, La</v>
          </cell>
        </row>
        <row r="6499">
          <cell r="H6499" t="str">
            <v>Selva del Camp, La</v>
          </cell>
        </row>
        <row r="6500">
          <cell r="H6500" t="str">
            <v>Senan</v>
          </cell>
        </row>
        <row r="6501">
          <cell r="H6501" t="str">
            <v>Sénia, La</v>
          </cell>
        </row>
        <row r="6502">
          <cell r="H6502" t="str">
            <v>Solivella</v>
          </cell>
        </row>
        <row r="6503">
          <cell r="H6503" t="str">
            <v>Tarragona</v>
          </cell>
        </row>
        <row r="6504">
          <cell r="H6504" t="str">
            <v>Tivenys</v>
          </cell>
        </row>
        <row r="6505">
          <cell r="H6505" t="str">
            <v>Tivissa</v>
          </cell>
        </row>
        <row r="6506">
          <cell r="H6506" t="str">
            <v>Torre de Fontaubella, La</v>
          </cell>
        </row>
        <row r="6507">
          <cell r="H6507" t="str">
            <v>Torre de l'Espanyol, La</v>
          </cell>
        </row>
        <row r="6508">
          <cell r="H6508" t="str">
            <v>Torredembarra</v>
          </cell>
        </row>
        <row r="6509">
          <cell r="H6509" t="str">
            <v>Torroja del Priorat</v>
          </cell>
        </row>
        <row r="6510">
          <cell r="H6510" t="str">
            <v>Tortosa</v>
          </cell>
        </row>
        <row r="6511">
          <cell r="H6511" t="str">
            <v>Ulldecona</v>
          </cell>
        </row>
        <row r="6512">
          <cell r="H6512" t="str">
            <v>Ulldemolins</v>
          </cell>
        </row>
        <row r="6513">
          <cell r="H6513" t="str">
            <v>Vallclara</v>
          </cell>
        </row>
        <row r="6514">
          <cell r="H6514" t="str">
            <v>Vallfogona de Riucorb</v>
          </cell>
        </row>
        <row r="6515">
          <cell r="H6515" t="str">
            <v>Vallmoll</v>
          </cell>
        </row>
        <row r="6516">
          <cell r="H6516" t="str">
            <v>Valls</v>
          </cell>
        </row>
        <row r="6517">
          <cell r="H6517" t="str">
            <v>Vandellòs i l'Hospitalet de l'Infant</v>
          </cell>
        </row>
        <row r="6518">
          <cell r="H6518" t="str">
            <v>Vendrell, El</v>
          </cell>
        </row>
        <row r="6519">
          <cell r="H6519" t="str">
            <v>Vespella de Gaià</v>
          </cell>
        </row>
        <row r="6520">
          <cell r="H6520" t="str">
            <v>Vilabella</v>
          </cell>
        </row>
        <row r="6521">
          <cell r="H6521" t="str">
            <v>Vilalba dels Arcs</v>
          </cell>
        </row>
        <row r="6522">
          <cell r="H6522" t="str">
            <v>Vilallonga del Camp</v>
          </cell>
        </row>
        <row r="6523">
          <cell r="H6523" t="str">
            <v>Vilanova de Prades</v>
          </cell>
        </row>
        <row r="6524">
          <cell r="H6524" t="str">
            <v>Vilanova d'Escornalbou</v>
          </cell>
        </row>
        <row r="6525">
          <cell r="H6525" t="str">
            <v>Vilaplana</v>
          </cell>
        </row>
        <row r="6526">
          <cell r="H6526" t="str">
            <v>Vila-rodona</v>
          </cell>
        </row>
        <row r="6527">
          <cell r="H6527" t="str">
            <v>Vila-seca</v>
          </cell>
        </row>
        <row r="6528">
          <cell r="H6528" t="str">
            <v>Vilaverd</v>
          </cell>
        </row>
        <row r="6529">
          <cell r="H6529" t="str">
            <v>Vilella Alta, La</v>
          </cell>
        </row>
        <row r="6530">
          <cell r="H6530" t="str">
            <v>Vilella Baixa, La</v>
          </cell>
        </row>
        <row r="6531">
          <cell r="H6531" t="str">
            <v>Vimbodí i Poblet</v>
          </cell>
        </row>
        <row r="6532">
          <cell r="H6532" t="str">
            <v>Vinebre</v>
          </cell>
        </row>
        <row r="6533">
          <cell r="H6533" t="str">
            <v>Vinyols i els Arcs</v>
          </cell>
        </row>
        <row r="6534">
          <cell r="H6534" t="str">
            <v>Xerta</v>
          </cell>
        </row>
        <row r="6535">
          <cell r="H6535" t="str">
            <v>Ababuj</v>
          </cell>
        </row>
        <row r="6536">
          <cell r="H6536" t="str">
            <v>Abejuela</v>
          </cell>
        </row>
        <row r="6537">
          <cell r="H6537" t="str">
            <v>Aguatón</v>
          </cell>
        </row>
        <row r="6538">
          <cell r="H6538" t="str">
            <v>Aguaviva</v>
          </cell>
        </row>
        <row r="6539">
          <cell r="H6539" t="str">
            <v>Aguilar del Alfambra</v>
          </cell>
        </row>
        <row r="6540">
          <cell r="H6540" t="str">
            <v>Alacón</v>
          </cell>
        </row>
        <row r="6541">
          <cell r="H6541" t="str">
            <v>Alba</v>
          </cell>
        </row>
        <row r="6542">
          <cell r="H6542" t="str">
            <v>Albalate del Arzobispo</v>
          </cell>
        </row>
        <row r="6543">
          <cell r="H6543" t="str">
            <v>Albarracín</v>
          </cell>
        </row>
        <row r="6544">
          <cell r="H6544" t="str">
            <v>Albentosa</v>
          </cell>
        </row>
        <row r="6545">
          <cell r="H6545" t="str">
            <v>Alcaine</v>
          </cell>
        </row>
        <row r="6546">
          <cell r="H6546" t="str">
            <v>Alcalá de la Selva</v>
          </cell>
        </row>
        <row r="6547">
          <cell r="H6547" t="str">
            <v>Alcañiz</v>
          </cell>
        </row>
        <row r="6548">
          <cell r="H6548" t="str">
            <v>Alcorisa</v>
          </cell>
        </row>
        <row r="6549">
          <cell r="H6549" t="str">
            <v>Alfambra</v>
          </cell>
        </row>
        <row r="6550">
          <cell r="H6550" t="str">
            <v>Aliaga</v>
          </cell>
        </row>
        <row r="6551">
          <cell r="H6551" t="str">
            <v>Allepuz</v>
          </cell>
        </row>
        <row r="6552">
          <cell r="H6552" t="str">
            <v>Alloza</v>
          </cell>
        </row>
        <row r="6553">
          <cell r="H6553" t="str">
            <v>Allueva</v>
          </cell>
        </row>
        <row r="6554">
          <cell r="H6554" t="str">
            <v>Almohaja</v>
          </cell>
        </row>
        <row r="6555">
          <cell r="H6555" t="str">
            <v>Alobras</v>
          </cell>
        </row>
        <row r="6556">
          <cell r="H6556" t="str">
            <v>Alpeñés</v>
          </cell>
        </row>
        <row r="6557">
          <cell r="H6557" t="str">
            <v>Anadón</v>
          </cell>
        </row>
        <row r="6558">
          <cell r="H6558" t="str">
            <v>Andorra</v>
          </cell>
        </row>
        <row r="6559">
          <cell r="H6559" t="str">
            <v>Arcos de las Salinas</v>
          </cell>
        </row>
        <row r="6560">
          <cell r="H6560" t="str">
            <v>Arens de Lledó</v>
          </cell>
        </row>
        <row r="6561">
          <cell r="H6561" t="str">
            <v>Argente</v>
          </cell>
        </row>
        <row r="6562">
          <cell r="H6562" t="str">
            <v>Ariño</v>
          </cell>
        </row>
        <row r="6563">
          <cell r="H6563" t="str">
            <v>Azaila</v>
          </cell>
        </row>
        <row r="6564">
          <cell r="H6564" t="str">
            <v>Bádenas</v>
          </cell>
        </row>
        <row r="6565">
          <cell r="H6565" t="str">
            <v>Báguena</v>
          </cell>
        </row>
        <row r="6566">
          <cell r="H6566" t="str">
            <v>Bañón</v>
          </cell>
        </row>
        <row r="6567">
          <cell r="H6567" t="str">
            <v>Barrachina</v>
          </cell>
        </row>
        <row r="6568">
          <cell r="H6568" t="str">
            <v>Bea</v>
          </cell>
        </row>
        <row r="6569">
          <cell r="H6569" t="str">
            <v>Beceite</v>
          </cell>
        </row>
        <row r="6570">
          <cell r="H6570" t="str">
            <v>Bello</v>
          </cell>
        </row>
        <row r="6571">
          <cell r="H6571" t="str">
            <v>Belmonte de San José</v>
          </cell>
        </row>
        <row r="6572">
          <cell r="H6572" t="str">
            <v>Berge</v>
          </cell>
        </row>
        <row r="6573">
          <cell r="H6573" t="str">
            <v>Bezas</v>
          </cell>
        </row>
        <row r="6574">
          <cell r="H6574" t="str">
            <v>Blancas</v>
          </cell>
        </row>
        <row r="6575">
          <cell r="H6575" t="str">
            <v>Blesa</v>
          </cell>
        </row>
        <row r="6576">
          <cell r="H6576" t="str">
            <v>Bordón</v>
          </cell>
        </row>
        <row r="6577">
          <cell r="H6577" t="str">
            <v>Bronchales</v>
          </cell>
        </row>
        <row r="6578">
          <cell r="H6578" t="str">
            <v>Bueña</v>
          </cell>
        </row>
        <row r="6579">
          <cell r="H6579" t="str">
            <v>Burbáguena</v>
          </cell>
        </row>
        <row r="6580">
          <cell r="H6580" t="str">
            <v>Cabra de Mora</v>
          </cell>
        </row>
        <row r="6581">
          <cell r="H6581" t="str">
            <v>Calaceite</v>
          </cell>
        </row>
        <row r="6582">
          <cell r="H6582" t="str">
            <v>Calamocha</v>
          </cell>
        </row>
        <row r="6583">
          <cell r="H6583" t="str">
            <v>Calanda</v>
          </cell>
        </row>
        <row r="6584">
          <cell r="H6584" t="str">
            <v>Calomarde</v>
          </cell>
        </row>
        <row r="6585">
          <cell r="H6585" t="str">
            <v>Camañas</v>
          </cell>
        </row>
        <row r="6586">
          <cell r="H6586" t="str">
            <v>Camarena de la Sierra</v>
          </cell>
        </row>
        <row r="6587">
          <cell r="H6587" t="str">
            <v>Camarillas</v>
          </cell>
        </row>
        <row r="6588">
          <cell r="H6588" t="str">
            <v>Caminreal</v>
          </cell>
        </row>
        <row r="6589">
          <cell r="H6589" t="str">
            <v>Cantavieja</v>
          </cell>
        </row>
        <row r="6590">
          <cell r="H6590" t="str">
            <v>Cañada de Benatanduz</v>
          </cell>
        </row>
        <row r="6591">
          <cell r="H6591" t="str">
            <v>Cañada de Verich, La</v>
          </cell>
        </row>
        <row r="6592">
          <cell r="H6592" t="str">
            <v>Cañada Vellida</v>
          </cell>
        </row>
        <row r="6593">
          <cell r="H6593" t="str">
            <v>Cañizar del Olivar</v>
          </cell>
        </row>
        <row r="6594">
          <cell r="H6594" t="str">
            <v>Cascante del Río</v>
          </cell>
        </row>
        <row r="6595">
          <cell r="H6595" t="str">
            <v>Castejón de Tornos</v>
          </cell>
        </row>
        <row r="6596">
          <cell r="H6596" t="str">
            <v>Castel de Cabra</v>
          </cell>
        </row>
        <row r="6597">
          <cell r="H6597" t="str">
            <v>Castellar, El</v>
          </cell>
        </row>
        <row r="6598">
          <cell r="H6598" t="str">
            <v>Castellote</v>
          </cell>
        </row>
        <row r="6599">
          <cell r="H6599" t="str">
            <v>Castelnou</v>
          </cell>
        </row>
        <row r="6600">
          <cell r="H6600" t="str">
            <v>Castelserás</v>
          </cell>
        </row>
        <row r="6601">
          <cell r="H6601" t="str">
            <v>Cedrillas</v>
          </cell>
        </row>
        <row r="6602">
          <cell r="H6602" t="str">
            <v>Celadas</v>
          </cell>
        </row>
        <row r="6603">
          <cell r="H6603" t="str">
            <v>Cella</v>
          </cell>
        </row>
        <row r="6604">
          <cell r="H6604" t="str">
            <v>Cerollera, La</v>
          </cell>
        </row>
        <row r="6605">
          <cell r="H6605" t="str">
            <v>Codoñera, La</v>
          </cell>
        </row>
        <row r="6606">
          <cell r="H6606" t="str">
            <v>Corbalán</v>
          </cell>
        </row>
        <row r="6607">
          <cell r="H6607" t="str">
            <v>Cortes de Aragón</v>
          </cell>
        </row>
        <row r="6608">
          <cell r="H6608" t="str">
            <v>Cosa</v>
          </cell>
        </row>
        <row r="6609">
          <cell r="H6609" t="str">
            <v>Cretas</v>
          </cell>
        </row>
        <row r="6610">
          <cell r="H6610" t="str">
            <v>Crivillén</v>
          </cell>
        </row>
        <row r="6611">
          <cell r="H6611" t="str">
            <v>Cuba, La</v>
          </cell>
        </row>
        <row r="6612">
          <cell r="H6612" t="str">
            <v>Cubla</v>
          </cell>
        </row>
        <row r="6613">
          <cell r="H6613" t="str">
            <v>Cucalón</v>
          </cell>
        </row>
        <row r="6614">
          <cell r="H6614" t="str">
            <v>Cuervo, El</v>
          </cell>
        </row>
        <row r="6615">
          <cell r="H6615" t="str">
            <v>Cuevas de Almudén</v>
          </cell>
        </row>
        <row r="6616">
          <cell r="H6616" t="str">
            <v>Cuevas Labradas</v>
          </cell>
        </row>
        <row r="6617">
          <cell r="H6617" t="str">
            <v>Ejulve</v>
          </cell>
        </row>
        <row r="6618">
          <cell r="H6618" t="str">
            <v>Escorihuela</v>
          </cell>
        </row>
        <row r="6619">
          <cell r="H6619" t="str">
            <v>Escucha</v>
          </cell>
        </row>
        <row r="6620">
          <cell r="H6620" t="str">
            <v>Estercuel</v>
          </cell>
        </row>
        <row r="6621">
          <cell r="H6621" t="str">
            <v>Ferreruela de Huerva</v>
          </cell>
        </row>
        <row r="6622">
          <cell r="H6622" t="str">
            <v>Fonfría</v>
          </cell>
        </row>
        <row r="6623">
          <cell r="H6623" t="str">
            <v>Formiche Alto</v>
          </cell>
        </row>
        <row r="6624">
          <cell r="H6624" t="str">
            <v>Fórnoles</v>
          </cell>
        </row>
        <row r="6625">
          <cell r="H6625" t="str">
            <v>Fortanete</v>
          </cell>
        </row>
        <row r="6626">
          <cell r="H6626" t="str">
            <v>Foz-Calanda</v>
          </cell>
        </row>
        <row r="6627">
          <cell r="H6627" t="str">
            <v>Fresneda, La</v>
          </cell>
        </row>
        <row r="6628">
          <cell r="H6628" t="str">
            <v>Frías de Albarracín</v>
          </cell>
        </row>
        <row r="6629">
          <cell r="H6629" t="str">
            <v>Fuenferrada</v>
          </cell>
        </row>
        <row r="6630">
          <cell r="H6630" t="str">
            <v>Fuentes Calientes</v>
          </cell>
        </row>
        <row r="6631">
          <cell r="H6631" t="str">
            <v>Fuentes Claras</v>
          </cell>
        </row>
        <row r="6632">
          <cell r="H6632" t="str">
            <v>Fuentes de Rubielos</v>
          </cell>
        </row>
        <row r="6633">
          <cell r="H6633" t="str">
            <v>Fuentespalda</v>
          </cell>
        </row>
        <row r="6634">
          <cell r="H6634" t="str">
            <v>Galve</v>
          </cell>
        </row>
        <row r="6635">
          <cell r="H6635" t="str">
            <v>Gargallo</v>
          </cell>
        </row>
        <row r="6636">
          <cell r="H6636" t="str">
            <v>Gea de Albarracín</v>
          </cell>
        </row>
        <row r="6637">
          <cell r="H6637" t="str">
            <v>Ginebrosa, La</v>
          </cell>
        </row>
        <row r="6638">
          <cell r="H6638" t="str">
            <v>Griegos</v>
          </cell>
        </row>
        <row r="6639">
          <cell r="H6639" t="str">
            <v>Guadalaviar</v>
          </cell>
        </row>
        <row r="6640">
          <cell r="H6640" t="str">
            <v>Gúdar</v>
          </cell>
        </row>
        <row r="6641">
          <cell r="H6641" t="str">
            <v>Híjar</v>
          </cell>
        </row>
        <row r="6642">
          <cell r="H6642" t="str">
            <v>Hinojosa de Jarque</v>
          </cell>
        </row>
        <row r="6643">
          <cell r="H6643" t="str">
            <v>Hoz de la Vieja, La</v>
          </cell>
        </row>
        <row r="6644">
          <cell r="H6644" t="str">
            <v>Huesa del Común</v>
          </cell>
        </row>
        <row r="6645">
          <cell r="H6645" t="str">
            <v>Iglesuela del Cid, La</v>
          </cell>
        </row>
        <row r="6646">
          <cell r="H6646" t="str">
            <v>Jabaloyas</v>
          </cell>
        </row>
        <row r="6647">
          <cell r="H6647" t="str">
            <v>Jarque de la Val</v>
          </cell>
        </row>
        <row r="6648">
          <cell r="H6648" t="str">
            <v>Jatiel</v>
          </cell>
        </row>
        <row r="6649">
          <cell r="H6649" t="str">
            <v>Jorcas</v>
          </cell>
        </row>
        <row r="6650">
          <cell r="H6650" t="str">
            <v>Josa</v>
          </cell>
        </row>
        <row r="6651">
          <cell r="H6651" t="str">
            <v>Lagueruela</v>
          </cell>
        </row>
        <row r="6652">
          <cell r="H6652" t="str">
            <v>Lanzuela</v>
          </cell>
        </row>
        <row r="6653">
          <cell r="H6653" t="str">
            <v>Libros</v>
          </cell>
        </row>
        <row r="6654">
          <cell r="H6654" t="str">
            <v>Lidón</v>
          </cell>
        </row>
        <row r="6655">
          <cell r="H6655" t="str">
            <v>Linares de Mora</v>
          </cell>
        </row>
        <row r="6656">
          <cell r="H6656" t="str">
            <v>Lledó</v>
          </cell>
        </row>
        <row r="6657">
          <cell r="H6657" t="str">
            <v>Loscos</v>
          </cell>
        </row>
        <row r="6658">
          <cell r="H6658" t="str">
            <v>Maicas</v>
          </cell>
        </row>
        <row r="6659">
          <cell r="H6659" t="str">
            <v>Manzanera</v>
          </cell>
        </row>
        <row r="6660">
          <cell r="H6660" t="str">
            <v>Martín del Río</v>
          </cell>
        </row>
        <row r="6661">
          <cell r="H6661" t="str">
            <v>Mas de las Matas</v>
          </cell>
        </row>
        <row r="6662">
          <cell r="H6662" t="str">
            <v>Mata de los Olmos, La</v>
          </cell>
        </row>
        <row r="6663">
          <cell r="H6663" t="str">
            <v>Mazaleón</v>
          </cell>
        </row>
        <row r="6664">
          <cell r="H6664" t="str">
            <v>Mezquita de Jarque</v>
          </cell>
        </row>
        <row r="6665">
          <cell r="H6665" t="str">
            <v>Mirambel</v>
          </cell>
        </row>
        <row r="6666">
          <cell r="H6666" t="str">
            <v>Miravete de la Sierra</v>
          </cell>
        </row>
        <row r="6667">
          <cell r="H6667" t="str">
            <v>Molinos</v>
          </cell>
        </row>
        <row r="6668">
          <cell r="H6668" t="str">
            <v>Monforte de Moyuela</v>
          </cell>
        </row>
        <row r="6669">
          <cell r="H6669" t="str">
            <v>Monreal del Campo</v>
          </cell>
        </row>
        <row r="6670">
          <cell r="H6670" t="str">
            <v>Monroyo</v>
          </cell>
        </row>
        <row r="6671">
          <cell r="H6671" t="str">
            <v>Montalbán</v>
          </cell>
        </row>
        <row r="6672">
          <cell r="H6672" t="str">
            <v>Monteagudo del Castillo</v>
          </cell>
        </row>
        <row r="6673">
          <cell r="H6673" t="str">
            <v>Monterde de Albarracín</v>
          </cell>
        </row>
        <row r="6674">
          <cell r="H6674" t="str">
            <v>Mora de Rubielos</v>
          </cell>
        </row>
        <row r="6675">
          <cell r="H6675" t="str">
            <v>Moscardón</v>
          </cell>
        </row>
        <row r="6676">
          <cell r="H6676" t="str">
            <v>Mosqueruela</v>
          </cell>
        </row>
        <row r="6677">
          <cell r="H6677" t="str">
            <v>Muniesa</v>
          </cell>
        </row>
        <row r="6678">
          <cell r="H6678" t="str">
            <v>Noguera de Albarracín</v>
          </cell>
        </row>
        <row r="6679">
          <cell r="H6679" t="str">
            <v>Nogueras</v>
          </cell>
        </row>
        <row r="6680">
          <cell r="H6680" t="str">
            <v>Nogueruelas</v>
          </cell>
        </row>
        <row r="6681">
          <cell r="H6681" t="str">
            <v>Obón</v>
          </cell>
        </row>
        <row r="6682">
          <cell r="H6682" t="str">
            <v>Odón</v>
          </cell>
        </row>
        <row r="6683">
          <cell r="H6683" t="str">
            <v>Ojos Negros</v>
          </cell>
        </row>
        <row r="6684">
          <cell r="H6684" t="str">
            <v>Olba</v>
          </cell>
        </row>
        <row r="6685">
          <cell r="H6685" t="str">
            <v>Oliete</v>
          </cell>
        </row>
        <row r="6686">
          <cell r="H6686" t="str">
            <v>Olmos, Los</v>
          </cell>
        </row>
        <row r="6687">
          <cell r="H6687" t="str">
            <v>Orihuela del Tremedal</v>
          </cell>
        </row>
        <row r="6688">
          <cell r="H6688" t="str">
            <v>Orrios</v>
          </cell>
        </row>
        <row r="6689">
          <cell r="H6689" t="str">
            <v>Palomar de Arroyos</v>
          </cell>
        </row>
        <row r="6690">
          <cell r="H6690" t="str">
            <v>Pancrudo</v>
          </cell>
        </row>
        <row r="6691">
          <cell r="H6691" t="str">
            <v>Parras de Castellote, Las</v>
          </cell>
        </row>
        <row r="6692">
          <cell r="H6692" t="str">
            <v>Peñarroya de Tastavins</v>
          </cell>
        </row>
        <row r="6693">
          <cell r="H6693" t="str">
            <v>Peracense</v>
          </cell>
        </row>
        <row r="6694">
          <cell r="H6694" t="str">
            <v>Peralejos</v>
          </cell>
        </row>
        <row r="6695">
          <cell r="H6695" t="str">
            <v>Perales del Alfambra</v>
          </cell>
        </row>
        <row r="6696">
          <cell r="H6696" t="str">
            <v>Pitarque</v>
          </cell>
        </row>
        <row r="6697">
          <cell r="H6697" t="str">
            <v>Plou</v>
          </cell>
        </row>
        <row r="6698">
          <cell r="H6698" t="str">
            <v>Pobo, El</v>
          </cell>
        </row>
        <row r="6699">
          <cell r="H6699" t="str">
            <v>Portellada, La</v>
          </cell>
        </row>
        <row r="6700">
          <cell r="H6700" t="str">
            <v>Pozondón</v>
          </cell>
        </row>
        <row r="6701">
          <cell r="H6701" t="str">
            <v>Pozuel del Campo</v>
          </cell>
        </row>
        <row r="6702">
          <cell r="H6702" t="str">
            <v>Puebla de Híjar, La</v>
          </cell>
        </row>
        <row r="6703">
          <cell r="H6703" t="str">
            <v>Puebla de Valverde, La</v>
          </cell>
        </row>
        <row r="6704">
          <cell r="H6704" t="str">
            <v>Puertomingalvo</v>
          </cell>
        </row>
        <row r="6705">
          <cell r="H6705" t="str">
            <v>Ráfales</v>
          </cell>
        </row>
        <row r="6706">
          <cell r="H6706" t="str">
            <v>Rillo</v>
          </cell>
        </row>
        <row r="6707">
          <cell r="H6707" t="str">
            <v>Riodeva</v>
          </cell>
        </row>
        <row r="6708">
          <cell r="H6708" t="str">
            <v>Ródenas</v>
          </cell>
        </row>
        <row r="6709">
          <cell r="H6709" t="str">
            <v>Royuela</v>
          </cell>
        </row>
        <row r="6710">
          <cell r="H6710" t="str">
            <v>Rubiales</v>
          </cell>
        </row>
        <row r="6711">
          <cell r="H6711" t="str">
            <v>Rubielos de la Cérida</v>
          </cell>
        </row>
        <row r="6712">
          <cell r="H6712" t="str">
            <v>Rubielos de Mora</v>
          </cell>
        </row>
        <row r="6713">
          <cell r="H6713" t="str">
            <v>Salcedillo</v>
          </cell>
        </row>
        <row r="6714">
          <cell r="H6714" t="str">
            <v>Saldón</v>
          </cell>
        </row>
        <row r="6715">
          <cell r="H6715" t="str">
            <v>Samper de Calanda</v>
          </cell>
        </row>
        <row r="6716">
          <cell r="H6716" t="str">
            <v>San Agustín</v>
          </cell>
        </row>
        <row r="6717">
          <cell r="H6717" t="str">
            <v>San Martín del Río</v>
          </cell>
        </row>
        <row r="6718">
          <cell r="H6718" t="str">
            <v>Santa Cruz de Nogueras</v>
          </cell>
        </row>
        <row r="6719">
          <cell r="H6719" t="str">
            <v>Santa Eulalia</v>
          </cell>
        </row>
        <row r="6720">
          <cell r="H6720" t="str">
            <v>Sarrión</v>
          </cell>
        </row>
        <row r="6721">
          <cell r="H6721" t="str">
            <v>Segura de los Baños</v>
          </cell>
        </row>
        <row r="6722">
          <cell r="H6722" t="str">
            <v>Seno</v>
          </cell>
        </row>
        <row r="6723">
          <cell r="H6723" t="str">
            <v>Singra</v>
          </cell>
        </row>
        <row r="6724">
          <cell r="H6724" t="str">
            <v>Terriente</v>
          </cell>
        </row>
        <row r="6725">
          <cell r="H6725" t="str">
            <v>Teruel</v>
          </cell>
        </row>
        <row r="6726">
          <cell r="H6726" t="str">
            <v>Toril y Masegoso</v>
          </cell>
        </row>
        <row r="6727">
          <cell r="H6727" t="str">
            <v>Tormón</v>
          </cell>
        </row>
        <row r="6728">
          <cell r="H6728" t="str">
            <v>Tornos</v>
          </cell>
        </row>
        <row r="6729">
          <cell r="H6729" t="str">
            <v>Torralba de los Sisones</v>
          </cell>
        </row>
        <row r="6730">
          <cell r="H6730" t="str">
            <v>Torre de Arcas</v>
          </cell>
        </row>
        <row r="6731">
          <cell r="H6731" t="str">
            <v>Torre de las Arcas</v>
          </cell>
        </row>
        <row r="6732">
          <cell r="H6732" t="str">
            <v>Torre del Compte</v>
          </cell>
        </row>
        <row r="6733">
          <cell r="H6733" t="str">
            <v>Torre los Negros</v>
          </cell>
        </row>
        <row r="6734">
          <cell r="H6734" t="str">
            <v>Torrecilla de Alcañiz</v>
          </cell>
        </row>
        <row r="6735">
          <cell r="H6735" t="str">
            <v>Torrecilla del Rebollar</v>
          </cell>
        </row>
        <row r="6736">
          <cell r="H6736" t="str">
            <v>Torrelacárcel</v>
          </cell>
        </row>
        <row r="6737">
          <cell r="H6737" t="str">
            <v>Torremocha de Jiloca</v>
          </cell>
        </row>
        <row r="6738">
          <cell r="H6738" t="str">
            <v>Torres de Albarracín</v>
          </cell>
        </row>
        <row r="6739">
          <cell r="H6739" t="str">
            <v>Torrevelilla</v>
          </cell>
        </row>
        <row r="6740">
          <cell r="H6740" t="str">
            <v>Torrijas</v>
          </cell>
        </row>
        <row r="6741">
          <cell r="H6741" t="str">
            <v>Torrijo del Campo</v>
          </cell>
        </row>
        <row r="6742">
          <cell r="H6742" t="str">
            <v>Tramacastiel</v>
          </cell>
        </row>
        <row r="6743">
          <cell r="H6743" t="str">
            <v>Tramacastilla</v>
          </cell>
        </row>
        <row r="6744">
          <cell r="H6744" t="str">
            <v>Tronchón</v>
          </cell>
        </row>
        <row r="6745">
          <cell r="H6745" t="str">
            <v>Urrea de Gaén</v>
          </cell>
        </row>
        <row r="6746">
          <cell r="H6746" t="str">
            <v>Utrillas</v>
          </cell>
        </row>
        <row r="6747">
          <cell r="H6747" t="str">
            <v>Valacloche</v>
          </cell>
        </row>
        <row r="6748">
          <cell r="H6748" t="str">
            <v>Valbona</v>
          </cell>
        </row>
        <row r="6749">
          <cell r="H6749" t="str">
            <v>Valdealgorfa</v>
          </cell>
        </row>
        <row r="6750">
          <cell r="H6750" t="str">
            <v>Valdecuenca</v>
          </cell>
        </row>
        <row r="6751">
          <cell r="H6751" t="str">
            <v>Valdelinares</v>
          </cell>
        </row>
        <row r="6752">
          <cell r="H6752" t="str">
            <v>Valdeltormo</v>
          </cell>
        </row>
        <row r="6753">
          <cell r="H6753" t="str">
            <v>Valderrobres</v>
          </cell>
        </row>
        <row r="6754">
          <cell r="H6754" t="str">
            <v>Valjunquera</v>
          </cell>
        </row>
        <row r="6755">
          <cell r="H6755" t="str">
            <v>Vallecillo, El</v>
          </cell>
        </row>
        <row r="6756">
          <cell r="H6756" t="str">
            <v>Veguillas de la Sierra</v>
          </cell>
        </row>
        <row r="6757">
          <cell r="H6757" t="str">
            <v>Villafranca del Campo</v>
          </cell>
        </row>
        <row r="6758">
          <cell r="H6758" t="str">
            <v>Villahermosa del Campo</v>
          </cell>
        </row>
        <row r="6759">
          <cell r="H6759" t="str">
            <v>Villanueva del Rebollar de la Sierra</v>
          </cell>
        </row>
        <row r="6760">
          <cell r="H6760" t="str">
            <v>Villar del Cobo</v>
          </cell>
        </row>
        <row r="6761">
          <cell r="H6761" t="str">
            <v>Villar del Salz</v>
          </cell>
        </row>
        <row r="6762">
          <cell r="H6762" t="str">
            <v>Villarluengo</v>
          </cell>
        </row>
        <row r="6763">
          <cell r="H6763" t="str">
            <v>Villarquemado</v>
          </cell>
        </row>
        <row r="6764">
          <cell r="H6764" t="str">
            <v>Villarroya de los Pinares</v>
          </cell>
        </row>
        <row r="6765">
          <cell r="H6765" t="str">
            <v>Villastar</v>
          </cell>
        </row>
        <row r="6766">
          <cell r="H6766" t="str">
            <v>Villel</v>
          </cell>
        </row>
        <row r="6767">
          <cell r="H6767" t="str">
            <v>Vinaceite</v>
          </cell>
        </row>
        <row r="6768">
          <cell r="H6768" t="str">
            <v>Visiedo</v>
          </cell>
        </row>
        <row r="6769">
          <cell r="H6769" t="str">
            <v>Vivel del Río Martín</v>
          </cell>
        </row>
        <row r="6770">
          <cell r="H6770" t="str">
            <v>Zoma, La</v>
          </cell>
        </row>
        <row r="6771">
          <cell r="H6771" t="str">
            <v>Ajofrín</v>
          </cell>
        </row>
        <row r="6772">
          <cell r="H6772" t="str">
            <v>Alameda de la Sagra</v>
          </cell>
        </row>
        <row r="6773">
          <cell r="H6773" t="str">
            <v>Albarreal de Tajo</v>
          </cell>
        </row>
        <row r="6774">
          <cell r="H6774" t="str">
            <v>Alcabón</v>
          </cell>
        </row>
        <row r="6775">
          <cell r="H6775" t="str">
            <v>Alcañizo</v>
          </cell>
        </row>
        <row r="6776">
          <cell r="H6776" t="str">
            <v>Alcaudete de la Jara</v>
          </cell>
        </row>
        <row r="6777">
          <cell r="H6777" t="str">
            <v>Alcolea de Tajo</v>
          </cell>
        </row>
        <row r="6778">
          <cell r="H6778" t="str">
            <v>Aldea en Cabo</v>
          </cell>
        </row>
        <row r="6779">
          <cell r="H6779" t="str">
            <v>Aldeanueva de Barbarroya</v>
          </cell>
        </row>
        <row r="6780">
          <cell r="H6780" t="str">
            <v>Aldeanueva de San Bartolomé</v>
          </cell>
        </row>
        <row r="6781">
          <cell r="H6781" t="str">
            <v>Almendral de la Cañada</v>
          </cell>
        </row>
        <row r="6782">
          <cell r="H6782" t="str">
            <v>Almonacid de Toledo</v>
          </cell>
        </row>
        <row r="6783">
          <cell r="H6783" t="str">
            <v>Almorox</v>
          </cell>
        </row>
        <row r="6784">
          <cell r="H6784" t="str">
            <v>Añover de Tajo</v>
          </cell>
        </row>
        <row r="6785">
          <cell r="H6785" t="str">
            <v>Arcicóllar</v>
          </cell>
        </row>
        <row r="6786">
          <cell r="H6786" t="str">
            <v>Argés</v>
          </cell>
        </row>
        <row r="6787">
          <cell r="H6787" t="str">
            <v>Azután</v>
          </cell>
        </row>
        <row r="6788">
          <cell r="H6788" t="str">
            <v>Barcience</v>
          </cell>
        </row>
        <row r="6789">
          <cell r="H6789" t="str">
            <v>Bargas</v>
          </cell>
        </row>
        <row r="6790">
          <cell r="H6790" t="str">
            <v>Belvís de la Jara</v>
          </cell>
        </row>
        <row r="6791">
          <cell r="H6791" t="str">
            <v>Borox</v>
          </cell>
        </row>
        <row r="6792">
          <cell r="H6792" t="str">
            <v>Buenaventura</v>
          </cell>
        </row>
        <row r="6793">
          <cell r="H6793" t="str">
            <v>Burguillos de Toledo</v>
          </cell>
        </row>
        <row r="6794">
          <cell r="H6794" t="str">
            <v>Burujón</v>
          </cell>
        </row>
        <row r="6795">
          <cell r="H6795" t="str">
            <v>Cabañas de la Sagra</v>
          </cell>
        </row>
        <row r="6796">
          <cell r="H6796" t="str">
            <v>Cabañas de Yepes</v>
          </cell>
        </row>
        <row r="6797">
          <cell r="H6797" t="str">
            <v>Cabezamesada</v>
          </cell>
        </row>
        <row r="6798">
          <cell r="H6798" t="str">
            <v>Calera y Chozas</v>
          </cell>
        </row>
        <row r="6799">
          <cell r="H6799" t="str">
            <v>Caleruela</v>
          </cell>
        </row>
        <row r="6800">
          <cell r="H6800" t="str">
            <v>Calzada de Oropesa</v>
          </cell>
        </row>
        <row r="6801">
          <cell r="H6801" t="str">
            <v>Camarena</v>
          </cell>
        </row>
        <row r="6802">
          <cell r="H6802" t="str">
            <v>Camarenilla</v>
          </cell>
        </row>
        <row r="6803">
          <cell r="H6803" t="str">
            <v>Campillo de la Jara, El</v>
          </cell>
        </row>
        <row r="6804">
          <cell r="H6804" t="str">
            <v>Camuñas</v>
          </cell>
        </row>
        <row r="6805">
          <cell r="H6805" t="str">
            <v>Cardiel de los Montes</v>
          </cell>
        </row>
        <row r="6806">
          <cell r="H6806" t="str">
            <v>Carmena</v>
          </cell>
        </row>
        <row r="6807">
          <cell r="H6807" t="str">
            <v>Carpio de Tajo, El</v>
          </cell>
        </row>
        <row r="6808">
          <cell r="H6808" t="str">
            <v>Carranque</v>
          </cell>
        </row>
        <row r="6809">
          <cell r="H6809" t="str">
            <v>Carriches</v>
          </cell>
        </row>
        <row r="6810">
          <cell r="H6810" t="str">
            <v>Casar de Escalona, El</v>
          </cell>
        </row>
        <row r="6811">
          <cell r="H6811" t="str">
            <v>Casarrubios del Monte</v>
          </cell>
        </row>
        <row r="6812">
          <cell r="H6812" t="str">
            <v>Casasbuenas</v>
          </cell>
        </row>
        <row r="6813">
          <cell r="H6813" t="str">
            <v>Castillo de Bayuela</v>
          </cell>
        </row>
        <row r="6814">
          <cell r="H6814" t="str">
            <v>Cazalegas</v>
          </cell>
        </row>
        <row r="6815">
          <cell r="H6815" t="str">
            <v>Cebolla</v>
          </cell>
        </row>
        <row r="6816">
          <cell r="H6816" t="str">
            <v>Cedillo del Condado</v>
          </cell>
        </row>
        <row r="6817">
          <cell r="H6817" t="str">
            <v>Cerralbos, Los</v>
          </cell>
        </row>
        <row r="6818">
          <cell r="H6818" t="str">
            <v>Cervera de los Montes</v>
          </cell>
        </row>
        <row r="6819">
          <cell r="H6819" t="str">
            <v>Chozas de Canales</v>
          </cell>
        </row>
        <row r="6820">
          <cell r="H6820" t="str">
            <v>Chueca</v>
          </cell>
        </row>
        <row r="6821">
          <cell r="H6821" t="str">
            <v>Ciruelos</v>
          </cell>
        </row>
        <row r="6822">
          <cell r="H6822" t="str">
            <v>Cobeja</v>
          </cell>
        </row>
        <row r="6823">
          <cell r="H6823" t="str">
            <v>Cobisa</v>
          </cell>
        </row>
        <row r="6824">
          <cell r="H6824" t="str">
            <v>Consuegra</v>
          </cell>
        </row>
        <row r="6825">
          <cell r="H6825" t="str">
            <v>Corral de Almaguer</v>
          </cell>
        </row>
        <row r="6826">
          <cell r="H6826" t="str">
            <v>Cuerva</v>
          </cell>
        </row>
        <row r="6827">
          <cell r="H6827" t="str">
            <v>Domingo Pérez</v>
          </cell>
        </row>
        <row r="6828">
          <cell r="H6828" t="str">
            <v>Dosbarrios</v>
          </cell>
        </row>
        <row r="6829">
          <cell r="H6829" t="str">
            <v>Erustes</v>
          </cell>
        </row>
        <row r="6830">
          <cell r="H6830" t="str">
            <v>Escalona</v>
          </cell>
        </row>
        <row r="6831">
          <cell r="H6831" t="str">
            <v>Escalonilla</v>
          </cell>
        </row>
        <row r="6832">
          <cell r="H6832" t="str">
            <v>Espinoso del Rey</v>
          </cell>
        </row>
        <row r="6833">
          <cell r="H6833" t="str">
            <v>Esquivias</v>
          </cell>
        </row>
        <row r="6834">
          <cell r="H6834" t="str">
            <v>Estrella, La</v>
          </cell>
        </row>
        <row r="6835">
          <cell r="H6835" t="str">
            <v>Fuensalida</v>
          </cell>
        </row>
        <row r="6836">
          <cell r="H6836" t="str">
            <v>Gálvez</v>
          </cell>
        </row>
        <row r="6837">
          <cell r="H6837" t="str">
            <v>Garciotum</v>
          </cell>
        </row>
        <row r="6838">
          <cell r="H6838" t="str">
            <v>Gerindote</v>
          </cell>
        </row>
        <row r="6839">
          <cell r="H6839" t="str">
            <v>Guadamur</v>
          </cell>
        </row>
        <row r="6840">
          <cell r="H6840" t="str">
            <v>Guardia, La</v>
          </cell>
        </row>
        <row r="6841">
          <cell r="H6841" t="str">
            <v>Herencias, Las</v>
          </cell>
        </row>
        <row r="6842">
          <cell r="H6842" t="str">
            <v>Herreruela de Oropesa</v>
          </cell>
        </row>
        <row r="6843">
          <cell r="H6843" t="str">
            <v>Hinojosa de San Vicente</v>
          </cell>
        </row>
        <row r="6844">
          <cell r="H6844" t="str">
            <v>Hontanar</v>
          </cell>
        </row>
        <row r="6845">
          <cell r="H6845" t="str">
            <v>Hormigos</v>
          </cell>
        </row>
        <row r="6846">
          <cell r="H6846" t="str">
            <v>Huecas</v>
          </cell>
        </row>
        <row r="6847">
          <cell r="H6847" t="str">
            <v>Huerta de Valdecarábanos</v>
          </cell>
        </row>
        <row r="6848">
          <cell r="H6848" t="str">
            <v>Iglesuela, La</v>
          </cell>
        </row>
        <row r="6849">
          <cell r="H6849" t="str">
            <v>Illán de Vacas</v>
          </cell>
        </row>
        <row r="6850">
          <cell r="H6850" t="str">
            <v>Illescas</v>
          </cell>
        </row>
        <row r="6851">
          <cell r="H6851" t="str">
            <v>Lagartera</v>
          </cell>
        </row>
        <row r="6852">
          <cell r="H6852" t="str">
            <v>Layos</v>
          </cell>
        </row>
        <row r="6853">
          <cell r="H6853" t="str">
            <v>Lillo</v>
          </cell>
        </row>
        <row r="6854">
          <cell r="H6854" t="str">
            <v>Lominchar</v>
          </cell>
        </row>
        <row r="6855">
          <cell r="H6855" t="str">
            <v>Lucillos</v>
          </cell>
        </row>
        <row r="6856">
          <cell r="H6856" t="str">
            <v>Madridejos</v>
          </cell>
        </row>
        <row r="6857">
          <cell r="H6857" t="str">
            <v>Magán</v>
          </cell>
        </row>
        <row r="6858">
          <cell r="H6858" t="str">
            <v>Malpica de Tajo</v>
          </cell>
        </row>
        <row r="6859">
          <cell r="H6859" t="str">
            <v>Manzaneque</v>
          </cell>
        </row>
        <row r="6860">
          <cell r="H6860" t="str">
            <v>Maqueda</v>
          </cell>
        </row>
        <row r="6861">
          <cell r="H6861" t="str">
            <v>Marjaliza</v>
          </cell>
        </row>
        <row r="6862">
          <cell r="H6862" t="str">
            <v>Marrupe</v>
          </cell>
        </row>
        <row r="6863">
          <cell r="H6863" t="str">
            <v>Mascaraque</v>
          </cell>
        </row>
        <row r="6864">
          <cell r="H6864" t="str">
            <v>Mata, La</v>
          </cell>
        </row>
        <row r="6865">
          <cell r="H6865" t="str">
            <v>Mazarambroz</v>
          </cell>
        </row>
        <row r="6866">
          <cell r="H6866" t="str">
            <v>Mejorada</v>
          </cell>
        </row>
        <row r="6867">
          <cell r="H6867" t="str">
            <v>Menasalbas</v>
          </cell>
        </row>
        <row r="6868">
          <cell r="H6868" t="str">
            <v>Méntrida</v>
          </cell>
        </row>
        <row r="6869">
          <cell r="H6869" t="str">
            <v>Mesegar de Tajo</v>
          </cell>
        </row>
        <row r="6870">
          <cell r="H6870" t="str">
            <v>Miguel Esteban</v>
          </cell>
        </row>
        <row r="6871">
          <cell r="H6871" t="str">
            <v>Mocejón</v>
          </cell>
        </row>
        <row r="6872">
          <cell r="H6872" t="str">
            <v>Mohedas de la Jara</v>
          </cell>
        </row>
        <row r="6873">
          <cell r="H6873" t="str">
            <v>Montearagón</v>
          </cell>
        </row>
        <row r="6874">
          <cell r="H6874" t="str">
            <v>Montesclaros</v>
          </cell>
        </row>
        <row r="6875">
          <cell r="H6875" t="str">
            <v>Mora</v>
          </cell>
        </row>
        <row r="6876">
          <cell r="H6876" t="str">
            <v>Nambroca</v>
          </cell>
        </row>
        <row r="6877">
          <cell r="H6877" t="str">
            <v>Nava de Ricomalillo, La</v>
          </cell>
        </row>
        <row r="6878">
          <cell r="H6878" t="str">
            <v>Navahermosa</v>
          </cell>
        </row>
        <row r="6879">
          <cell r="H6879" t="str">
            <v>Navalcán</v>
          </cell>
        </row>
        <row r="6880">
          <cell r="H6880" t="str">
            <v>Navalmoralejo</v>
          </cell>
        </row>
        <row r="6881">
          <cell r="H6881" t="str">
            <v>Navalmorales, Los</v>
          </cell>
        </row>
        <row r="6882">
          <cell r="H6882" t="str">
            <v>Navalucillos, Los</v>
          </cell>
        </row>
        <row r="6883">
          <cell r="H6883" t="str">
            <v>Navamorcuende</v>
          </cell>
        </row>
        <row r="6884">
          <cell r="H6884" t="str">
            <v>Noblejas</v>
          </cell>
        </row>
        <row r="6885">
          <cell r="H6885" t="str">
            <v>Noez</v>
          </cell>
        </row>
        <row r="6886">
          <cell r="H6886" t="str">
            <v>Nombela</v>
          </cell>
        </row>
        <row r="6887">
          <cell r="H6887" t="str">
            <v>Novés</v>
          </cell>
        </row>
        <row r="6888">
          <cell r="H6888" t="str">
            <v>Numancia de la Sagra</v>
          </cell>
        </row>
        <row r="6889">
          <cell r="H6889" t="str">
            <v>Nuño Gómez</v>
          </cell>
        </row>
        <row r="6890">
          <cell r="H6890" t="str">
            <v>Ocaña</v>
          </cell>
        </row>
        <row r="6891">
          <cell r="H6891" t="str">
            <v>Olías del Rey</v>
          </cell>
        </row>
        <row r="6892">
          <cell r="H6892" t="str">
            <v>Ontígola</v>
          </cell>
        </row>
        <row r="6893">
          <cell r="H6893" t="str">
            <v>Orgaz</v>
          </cell>
        </row>
        <row r="6894">
          <cell r="H6894" t="str">
            <v>Oropesa</v>
          </cell>
        </row>
        <row r="6895">
          <cell r="H6895" t="str">
            <v>Otero</v>
          </cell>
        </row>
        <row r="6896">
          <cell r="H6896" t="str">
            <v>Palomeque</v>
          </cell>
        </row>
        <row r="6897">
          <cell r="H6897" t="str">
            <v>Pantoja</v>
          </cell>
        </row>
        <row r="6898">
          <cell r="H6898" t="str">
            <v>Paredes de Escalona</v>
          </cell>
        </row>
        <row r="6899">
          <cell r="H6899" t="str">
            <v>Parrillas</v>
          </cell>
        </row>
        <row r="6900">
          <cell r="H6900" t="str">
            <v>Pelahustán</v>
          </cell>
        </row>
        <row r="6901">
          <cell r="H6901" t="str">
            <v>Pepino</v>
          </cell>
        </row>
        <row r="6902">
          <cell r="H6902" t="str">
            <v>Polán</v>
          </cell>
        </row>
        <row r="6903">
          <cell r="H6903" t="str">
            <v>Portillo de Toledo</v>
          </cell>
        </row>
        <row r="6904">
          <cell r="H6904" t="str">
            <v>Puebla de Almoradiel, La</v>
          </cell>
        </row>
        <row r="6905">
          <cell r="H6905" t="str">
            <v>Puebla de Montalbán, La</v>
          </cell>
        </row>
        <row r="6906">
          <cell r="H6906" t="str">
            <v>Pueblanueva, La</v>
          </cell>
        </row>
        <row r="6907">
          <cell r="H6907" t="str">
            <v>Puente del Arzobispo, El</v>
          </cell>
        </row>
        <row r="6908">
          <cell r="H6908" t="str">
            <v>Puerto de San Vicente</v>
          </cell>
        </row>
        <row r="6909">
          <cell r="H6909" t="str">
            <v>Pulgar</v>
          </cell>
        </row>
        <row r="6910">
          <cell r="H6910" t="str">
            <v>Quero</v>
          </cell>
        </row>
        <row r="6911">
          <cell r="H6911" t="str">
            <v>Quintanar de la Orden</v>
          </cell>
        </row>
        <row r="6912">
          <cell r="H6912" t="str">
            <v>Quismondo</v>
          </cell>
        </row>
        <row r="6913">
          <cell r="H6913" t="str">
            <v>Real de San Vicente, El</v>
          </cell>
        </row>
        <row r="6914">
          <cell r="H6914" t="str">
            <v>Recas</v>
          </cell>
        </row>
        <row r="6915">
          <cell r="H6915" t="str">
            <v>Retamoso de la Jara</v>
          </cell>
        </row>
        <row r="6916">
          <cell r="H6916" t="str">
            <v>Rielves</v>
          </cell>
        </row>
        <row r="6917">
          <cell r="H6917" t="str">
            <v>Robledo del Mazo</v>
          </cell>
        </row>
        <row r="6918">
          <cell r="H6918" t="str">
            <v>Romeral, El</v>
          </cell>
        </row>
        <row r="6919">
          <cell r="H6919" t="str">
            <v>San Bartolomé de las Abiertas</v>
          </cell>
        </row>
        <row r="6920">
          <cell r="H6920" t="str">
            <v>San Martín de Montalbán</v>
          </cell>
        </row>
        <row r="6921">
          <cell r="H6921" t="str">
            <v>San Martín de Pusa</v>
          </cell>
        </row>
        <row r="6922">
          <cell r="H6922" t="str">
            <v>San Pablo de los Montes</v>
          </cell>
        </row>
        <row r="6923">
          <cell r="H6923" t="str">
            <v>San Román de los Montes</v>
          </cell>
        </row>
        <row r="6924">
          <cell r="H6924" t="str">
            <v>Santa Ana de Pusa</v>
          </cell>
        </row>
        <row r="6925">
          <cell r="H6925" t="str">
            <v>Santa Cruz de la Zarza</v>
          </cell>
        </row>
        <row r="6926">
          <cell r="H6926" t="str">
            <v>Santa Cruz del Retamar</v>
          </cell>
        </row>
        <row r="6927">
          <cell r="H6927" t="str">
            <v>Santa Olalla</v>
          </cell>
        </row>
        <row r="6928">
          <cell r="H6928" t="str">
            <v>Santo Domingo-Caudilla</v>
          </cell>
        </row>
        <row r="6929">
          <cell r="H6929" t="str">
            <v>Sartajada</v>
          </cell>
        </row>
        <row r="6930">
          <cell r="H6930" t="str">
            <v>Segurilla</v>
          </cell>
        </row>
        <row r="6931">
          <cell r="H6931" t="str">
            <v>Seseña</v>
          </cell>
        </row>
        <row r="6932">
          <cell r="H6932" t="str">
            <v>Sevilleja de la Jara</v>
          </cell>
        </row>
        <row r="6933">
          <cell r="H6933" t="str">
            <v>Sonseca</v>
          </cell>
        </row>
        <row r="6934">
          <cell r="H6934" t="str">
            <v>Sotillo de las Palomas</v>
          </cell>
        </row>
        <row r="6935">
          <cell r="H6935" t="str">
            <v>Talavera de la Reina</v>
          </cell>
        </row>
        <row r="6936">
          <cell r="H6936" t="str">
            <v>Tembleque</v>
          </cell>
        </row>
        <row r="6937">
          <cell r="H6937" t="str">
            <v>Toboso, El</v>
          </cell>
        </row>
        <row r="6938">
          <cell r="H6938" t="str">
            <v>Toledo</v>
          </cell>
        </row>
        <row r="6939">
          <cell r="H6939" t="str">
            <v>Torralba de Oropesa</v>
          </cell>
        </row>
        <row r="6940">
          <cell r="H6940" t="str">
            <v>Torre de Esteban Hambrán, La</v>
          </cell>
        </row>
        <row r="6941">
          <cell r="H6941" t="str">
            <v>Torrecilla de la Jara</v>
          </cell>
        </row>
        <row r="6942">
          <cell r="H6942" t="str">
            <v>Torrico</v>
          </cell>
        </row>
        <row r="6943">
          <cell r="H6943" t="str">
            <v>Torrijos</v>
          </cell>
        </row>
        <row r="6944">
          <cell r="H6944" t="str">
            <v>Totanés</v>
          </cell>
        </row>
        <row r="6945">
          <cell r="H6945" t="str">
            <v>Turleque</v>
          </cell>
        </row>
        <row r="6946">
          <cell r="H6946" t="str">
            <v>Ugena</v>
          </cell>
        </row>
        <row r="6947">
          <cell r="H6947" t="str">
            <v>Urda</v>
          </cell>
        </row>
        <row r="6948">
          <cell r="H6948" t="str">
            <v>Valdeverdeja</v>
          </cell>
        </row>
        <row r="6949">
          <cell r="H6949" t="str">
            <v>Valmojado</v>
          </cell>
        </row>
        <row r="6950">
          <cell r="H6950" t="str">
            <v>Velada</v>
          </cell>
        </row>
        <row r="6951">
          <cell r="H6951" t="str">
            <v>Ventas con Peña Aguilera, Las</v>
          </cell>
        </row>
        <row r="6952">
          <cell r="H6952" t="str">
            <v>Ventas de Retamosa, Las</v>
          </cell>
        </row>
        <row r="6953">
          <cell r="H6953" t="str">
            <v>Ventas de San Julián, Las</v>
          </cell>
        </row>
        <row r="6954">
          <cell r="H6954" t="str">
            <v>Villa de Don Fadrique, La</v>
          </cell>
        </row>
        <row r="6955">
          <cell r="H6955" t="str">
            <v>Villacañas</v>
          </cell>
        </row>
        <row r="6956">
          <cell r="H6956" t="str">
            <v>Villafranca de los Caballeros</v>
          </cell>
        </row>
        <row r="6957">
          <cell r="H6957" t="str">
            <v>Villaluenga de la Sagra</v>
          </cell>
        </row>
        <row r="6958">
          <cell r="H6958" t="str">
            <v>Villamiel de Toledo</v>
          </cell>
        </row>
        <row r="6959">
          <cell r="H6959" t="str">
            <v>Villaminaya</v>
          </cell>
        </row>
        <row r="6960">
          <cell r="H6960" t="str">
            <v>Villamuelas</v>
          </cell>
        </row>
        <row r="6961">
          <cell r="H6961" t="str">
            <v>Villanueva de Alcardete</v>
          </cell>
        </row>
        <row r="6962">
          <cell r="H6962" t="str">
            <v>Villanueva de Bogas</v>
          </cell>
        </row>
        <row r="6963">
          <cell r="H6963" t="str">
            <v>Villarejo de Montalbán</v>
          </cell>
        </row>
        <row r="6964">
          <cell r="H6964" t="str">
            <v>Villarrubia de Santiago</v>
          </cell>
        </row>
        <row r="6965">
          <cell r="H6965" t="str">
            <v>Villaseca de la Sagra</v>
          </cell>
        </row>
        <row r="6966">
          <cell r="H6966" t="str">
            <v>Villasequilla</v>
          </cell>
        </row>
        <row r="6967">
          <cell r="H6967" t="str">
            <v>Villatobas</v>
          </cell>
        </row>
        <row r="6968">
          <cell r="H6968" t="str">
            <v>Viso de San Juan, El</v>
          </cell>
        </row>
        <row r="6969">
          <cell r="H6969" t="str">
            <v>Yébenes, Los</v>
          </cell>
        </row>
        <row r="6970">
          <cell r="H6970" t="str">
            <v>Yeles</v>
          </cell>
        </row>
        <row r="6971">
          <cell r="H6971" t="str">
            <v>Yepes</v>
          </cell>
        </row>
        <row r="6972">
          <cell r="H6972" t="str">
            <v>Yuncler</v>
          </cell>
        </row>
        <row r="6973">
          <cell r="H6973" t="str">
            <v>Yunclillos</v>
          </cell>
        </row>
        <row r="6974">
          <cell r="H6974" t="str">
            <v>Yuncos</v>
          </cell>
        </row>
        <row r="6975">
          <cell r="H6975" t="str">
            <v>Ademuz</v>
          </cell>
        </row>
        <row r="6976">
          <cell r="H6976" t="str">
            <v>Ador</v>
          </cell>
        </row>
        <row r="6977">
          <cell r="H6977" t="str">
            <v>Agullent</v>
          </cell>
        </row>
        <row r="6978">
          <cell r="H6978" t="str">
            <v>Aielo de Malferit</v>
          </cell>
        </row>
        <row r="6979">
          <cell r="H6979" t="str">
            <v>Aielo de Rugat</v>
          </cell>
        </row>
        <row r="6980">
          <cell r="H6980" t="str">
            <v>Alaquàs</v>
          </cell>
        </row>
        <row r="6981">
          <cell r="H6981" t="str">
            <v>Albaida</v>
          </cell>
        </row>
        <row r="6982">
          <cell r="H6982" t="str">
            <v>Albal</v>
          </cell>
        </row>
        <row r="6983">
          <cell r="H6983" t="str">
            <v>Albalat de la Ribera</v>
          </cell>
        </row>
        <row r="6984">
          <cell r="H6984" t="str">
            <v>Albalat dels Sorells</v>
          </cell>
        </row>
        <row r="6985">
          <cell r="H6985" t="str">
            <v>Albalat dels Tarongers</v>
          </cell>
        </row>
        <row r="6986">
          <cell r="H6986" t="str">
            <v>Alberic</v>
          </cell>
        </row>
        <row r="6987">
          <cell r="H6987" t="str">
            <v>Alborache</v>
          </cell>
        </row>
        <row r="6988">
          <cell r="H6988" t="str">
            <v>Alboraya</v>
          </cell>
        </row>
        <row r="6989">
          <cell r="H6989" t="str">
            <v>Albuixech</v>
          </cell>
        </row>
        <row r="6990">
          <cell r="H6990" t="str">
            <v>Alcàntera de Xúquer</v>
          </cell>
        </row>
        <row r="6991">
          <cell r="H6991" t="str">
            <v>Alcàsser</v>
          </cell>
        </row>
        <row r="6992">
          <cell r="H6992" t="str">
            <v>Alcublas</v>
          </cell>
        </row>
        <row r="6993">
          <cell r="H6993" t="str">
            <v>Alcúdia de Crespins, l'</v>
          </cell>
        </row>
        <row r="6994">
          <cell r="H6994" t="str">
            <v>Alcúdia, l'</v>
          </cell>
        </row>
        <row r="6995">
          <cell r="H6995" t="str">
            <v>Aldaia</v>
          </cell>
        </row>
        <row r="6996">
          <cell r="H6996" t="str">
            <v>Alfafar</v>
          </cell>
        </row>
        <row r="6997">
          <cell r="H6997" t="str">
            <v>Alfara de la Baronia</v>
          </cell>
        </row>
        <row r="6998">
          <cell r="H6998" t="str">
            <v>Alfara del Patriarca</v>
          </cell>
        </row>
        <row r="6999">
          <cell r="H6999" t="str">
            <v>Alfarp</v>
          </cell>
        </row>
        <row r="7000">
          <cell r="H7000" t="str">
            <v>Alfarrasí</v>
          </cell>
        </row>
        <row r="7001">
          <cell r="H7001" t="str">
            <v>Alfauir</v>
          </cell>
        </row>
        <row r="7002">
          <cell r="H7002" t="str">
            <v>Algar de Palancia</v>
          </cell>
        </row>
        <row r="7003">
          <cell r="H7003" t="str">
            <v>Algemesí</v>
          </cell>
        </row>
        <row r="7004">
          <cell r="H7004" t="str">
            <v>Algimia de Alfara</v>
          </cell>
        </row>
        <row r="7005">
          <cell r="H7005" t="str">
            <v>Alginet</v>
          </cell>
        </row>
        <row r="7006">
          <cell r="H7006" t="str">
            <v>Almàssera</v>
          </cell>
        </row>
        <row r="7007">
          <cell r="H7007" t="str">
            <v>Almiserà</v>
          </cell>
        </row>
        <row r="7008">
          <cell r="H7008" t="str">
            <v>Almoines</v>
          </cell>
        </row>
        <row r="7009">
          <cell r="H7009" t="str">
            <v>Almussafes</v>
          </cell>
        </row>
        <row r="7010">
          <cell r="H7010" t="str">
            <v>Alpuente</v>
          </cell>
        </row>
        <row r="7011">
          <cell r="H7011" t="str">
            <v>Alqueria de la Comtessa, l'</v>
          </cell>
        </row>
        <row r="7012">
          <cell r="H7012" t="str">
            <v>Alzira</v>
          </cell>
        </row>
        <row r="7013">
          <cell r="H7013" t="str">
            <v>Andilla</v>
          </cell>
        </row>
        <row r="7014">
          <cell r="H7014" t="str">
            <v>Anna</v>
          </cell>
        </row>
        <row r="7015">
          <cell r="H7015" t="str">
            <v>Antella</v>
          </cell>
        </row>
        <row r="7016">
          <cell r="H7016" t="str">
            <v>Aras de los Olmos</v>
          </cell>
        </row>
        <row r="7017">
          <cell r="H7017" t="str">
            <v>Atzeneta d'Albaida</v>
          </cell>
        </row>
        <row r="7018">
          <cell r="H7018" t="str">
            <v>Ayora</v>
          </cell>
        </row>
        <row r="7019">
          <cell r="H7019" t="str">
            <v>Barx</v>
          </cell>
        </row>
        <row r="7020">
          <cell r="H7020" t="str">
            <v>Barxeta</v>
          </cell>
        </row>
        <row r="7021">
          <cell r="H7021" t="str">
            <v>Bèlgida</v>
          </cell>
        </row>
        <row r="7022">
          <cell r="H7022" t="str">
            <v>Bellreguard</v>
          </cell>
        </row>
        <row r="7023">
          <cell r="H7023" t="str">
            <v>Bellús</v>
          </cell>
        </row>
        <row r="7024">
          <cell r="H7024" t="str">
            <v>Benagéber</v>
          </cell>
        </row>
        <row r="7025">
          <cell r="H7025" t="str">
            <v>Benaguasil</v>
          </cell>
        </row>
        <row r="7026">
          <cell r="H7026" t="str">
            <v>Benavites</v>
          </cell>
        </row>
        <row r="7027">
          <cell r="H7027" t="str">
            <v>Beneixida</v>
          </cell>
        </row>
        <row r="7028">
          <cell r="H7028" t="str">
            <v>Benetússer</v>
          </cell>
        </row>
        <row r="7029">
          <cell r="H7029" t="str">
            <v>Beniarjó</v>
          </cell>
        </row>
        <row r="7030">
          <cell r="H7030" t="str">
            <v>Beniatjar</v>
          </cell>
        </row>
        <row r="7031">
          <cell r="H7031" t="str">
            <v>Benicolet</v>
          </cell>
        </row>
        <row r="7032">
          <cell r="H7032" t="str">
            <v>Benicull de Xúquer</v>
          </cell>
        </row>
        <row r="7033">
          <cell r="H7033" t="str">
            <v>Benifaió</v>
          </cell>
        </row>
        <row r="7034">
          <cell r="H7034" t="str">
            <v>Benifairó de la Valldigna</v>
          </cell>
        </row>
        <row r="7035">
          <cell r="H7035" t="str">
            <v>Benifairó de les Valls</v>
          </cell>
        </row>
        <row r="7036">
          <cell r="H7036" t="str">
            <v>Beniflá</v>
          </cell>
        </row>
        <row r="7037">
          <cell r="H7037" t="str">
            <v>Benigànim</v>
          </cell>
        </row>
        <row r="7038">
          <cell r="H7038" t="str">
            <v>Benimodo</v>
          </cell>
        </row>
        <row r="7039">
          <cell r="H7039" t="str">
            <v>Benimuslem</v>
          </cell>
        </row>
        <row r="7040">
          <cell r="H7040" t="str">
            <v>Beniparrell</v>
          </cell>
        </row>
        <row r="7041">
          <cell r="H7041" t="str">
            <v>Benirredrà</v>
          </cell>
        </row>
        <row r="7042">
          <cell r="H7042" t="str">
            <v>Benisanó</v>
          </cell>
        </row>
        <row r="7043">
          <cell r="H7043" t="str">
            <v>Benissoda</v>
          </cell>
        </row>
        <row r="7044">
          <cell r="H7044" t="str">
            <v>Benisuera</v>
          </cell>
        </row>
        <row r="7045">
          <cell r="H7045" t="str">
            <v>Bétera</v>
          </cell>
        </row>
        <row r="7046">
          <cell r="H7046" t="str">
            <v>Bicorp</v>
          </cell>
        </row>
        <row r="7047">
          <cell r="H7047" t="str">
            <v>Bocairent</v>
          </cell>
        </row>
        <row r="7048">
          <cell r="H7048" t="str">
            <v>Bolbaite</v>
          </cell>
        </row>
        <row r="7049">
          <cell r="H7049" t="str">
            <v>Bonrepòs i Mirambell</v>
          </cell>
        </row>
        <row r="7050">
          <cell r="H7050" t="str">
            <v>Bufali</v>
          </cell>
        </row>
        <row r="7051">
          <cell r="H7051" t="str">
            <v>Bugarra</v>
          </cell>
        </row>
        <row r="7052">
          <cell r="H7052" t="str">
            <v>Buñol</v>
          </cell>
        </row>
        <row r="7053">
          <cell r="H7053" t="str">
            <v>Burjassot</v>
          </cell>
        </row>
        <row r="7054">
          <cell r="H7054" t="str">
            <v>Calles</v>
          </cell>
        </row>
        <row r="7055">
          <cell r="H7055" t="str">
            <v>Camporrobles</v>
          </cell>
        </row>
        <row r="7056">
          <cell r="H7056" t="str">
            <v>Canals</v>
          </cell>
        </row>
        <row r="7057">
          <cell r="H7057" t="str">
            <v>Canet d'En Berenguer</v>
          </cell>
        </row>
        <row r="7058">
          <cell r="H7058" t="str">
            <v>Carcaixent</v>
          </cell>
        </row>
        <row r="7059">
          <cell r="H7059" t="str">
            <v>Càrcer</v>
          </cell>
        </row>
        <row r="7060">
          <cell r="H7060" t="str">
            <v>Carlet</v>
          </cell>
        </row>
        <row r="7061">
          <cell r="H7061" t="str">
            <v>Carrícola</v>
          </cell>
        </row>
        <row r="7062">
          <cell r="H7062" t="str">
            <v>Casas Altas</v>
          </cell>
        </row>
        <row r="7063">
          <cell r="H7063" t="str">
            <v>Casas Bajas</v>
          </cell>
        </row>
        <row r="7064">
          <cell r="H7064" t="str">
            <v>Casinos</v>
          </cell>
        </row>
        <row r="7065">
          <cell r="H7065" t="str">
            <v>Castelló de Rugat</v>
          </cell>
        </row>
        <row r="7066">
          <cell r="H7066" t="str">
            <v>Castellonet de la Conquesta</v>
          </cell>
        </row>
        <row r="7067">
          <cell r="H7067" t="str">
            <v>Castielfabib</v>
          </cell>
        </row>
        <row r="7068">
          <cell r="H7068" t="str">
            <v>Catadau</v>
          </cell>
        </row>
        <row r="7069">
          <cell r="H7069" t="str">
            <v>Catarroja</v>
          </cell>
        </row>
        <row r="7070">
          <cell r="H7070" t="str">
            <v>Caudete de las Fuentes</v>
          </cell>
        </row>
        <row r="7071">
          <cell r="H7071" t="str">
            <v>Cerdà</v>
          </cell>
        </row>
        <row r="7072">
          <cell r="H7072" t="str">
            <v>Chella</v>
          </cell>
        </row>
        <row r="7073">
          <cell r="H7073" t="str">
            <v>Chelva</v>
          </cell>
        </row>
        <row r="7074">
          <cell r="H7074" t="str">
            <v>Chera</v>
          </cell>
        </row>
        <row r="7075">
          <cell r="H7075" t="str">
            <v>Cheste</v>
          </cell>
        </row>
        <row r="7076">
          <cell r="H7076" t="str">
            <v>Chiva</v>
          </cell>
        </row>
        <row r="7077">
          <cell r="H7077" t="str">
            <v>Chulilla</v>
          </cell>
        </row>
        <row r="7078">
          <cell r="H7078" t="str">
            <v>Cofrentes</v>
          </cell>
        </row>
        <row r="7079">
          <cell r="H7079" t="str">
            <v>Corbera</v>
          </cell>
        </row>
        <row r="7080">
          <cell r="H7080" t="str">
            <v>Cortes de Pallás</v>
          </cell>
        </row>
        <row r="7081">
          <cell r="H7081" t="str">
            <v>Cotes</v>
          </cell>
        </row>
        <row r="7082">
          <cell r="H7082" t="str">
            <v>Cullera</v>
          </cell>
        </row>
        <row r="7083">
          <cell r="H7083" t="str">
            <v>Daimús</v>
          </cell>
        </row>
        <row r="7084">
          <cell r="H7084" t="str">
            <v>Domeño</v>
          </cell>
        </row>
        <row r="7085">
          <cell r="H7085" t="str">
            <v>Dos Aguas</v>
          </cell>
        </row>
        <row r="7086">
          <cell r="H7086" t="str">
            <v>Eliana, l'</v>
          </cell>
        </row>
        <row r="7087">
          <cell r="H7087" t="str">
            <v>Emperador</v>
          </cell>
        </row>
        <row r="7088">
          <cell r="H7088" t="str">
            <v>Enguera</v>
          </cell>
        </row>
        <row r="7089">
          <cell r="H7089" t="str">
            <v>Ènova, l'</v>
          </cell>
        </row>
        <row r="7090">
          <cell r="H7090" t="str">
            <v>Estivella</v>
          </cell>
        </row>
        <row r="7091">
          <cell r="H7091" t="str">
            <v>Estubeny</v>
          </cell>
        </row>
        <row r="7092">
          <cell r="H7092" t="str">
            <v>Faura</v>
          </cell>
        </row>
        <row r="7093">
          <cell r="H7093" t="str">
            <v>Favara</v>
          </cell>
        </row>
        <row r="7094">
          <cell r="H7094" t="str">
            <v>Foios</v>
          </cell>
        </row>
        <row r="7095">
          <cell r="H7095" t="str">
            <v>Font de la Figuera, la</v>
          </cell>
        </row>
        <row r="7096">
          <cell r="H7096" t="str">
            <v>Font d'En Carròs, la</v>
          </cell>
        </row>
        <row r="7097">
          <cell r="H7097" t="str">
            <v>Fontanars dels Alforins</v>
          </cell>
        </row>
        <row r="7098">
          <cell r="H7098" t="str">
            <v>Fortaleny</v>
          </cell>
        </row>
        <row r="7099">
          <cell r="H7099" t="str">
            <v>Fuenterrobles</v>
          </cell>
        </row>
        <row r="7100">
          <cell r="H7100" t="str">
            <v>Gandia</v>
          </cell>
        </row>
        <row r="7101">
          <cell r="H7101" t="str">
            <v>Gátova</v>
          </cell>
        </row>
        <row r="7102">
          <cell r="H7102" t="str">
            <v>Gavarda</v>
          </cell>
        </row>
        <row r="7103">
          <cell r="H7103" t="str">
            <v>Genovés</v>
          </cell>
        </row>
        <row r="7104">
          <cell r="H7104" t="str">
            <v>Gestalgar</v>
          </cell>
        </row>
        <row r="7105">
          <cell r="H7105" t="str">
            <v>Gilet</v>
          </cell>
        </row>
        <row r="7106">
          <cell r="H7106" t="str">
            <v>Godella</v>
          </cell>
        </row>
        <row r="7107">
          <cell r="H7107" t="str">
            <v>Godelleta</v>
          </cell>
        </row>
        <row r="7108">
          <cell r="H7108" t="str">
            <v>Granja de la Costera, la</v>
          </cell>
        </row>
        <row r="7109">
          <cell r="H7109" t="str">
            <v>Guadasséquies</v>
          </cell>
        </row>
        <row r="7110">
          <cell r="H7110" t="str">
            <v>Guadassuar</v>
          </cell>
        </row>
        <row r="7111">
          <cell r="H7111" t="str">
            <v>Guardamar de la Safor</v>
          </cell>
        </row>
        <row r="7112">
          <cell r="H7112" t="str">
            <v>Higueruelas</v>
          </cell>
        </row>
        <row r="7113">
          <cell r="H7113" t="str">
            <v>Jalance</v>
          </cell>
        </row>
        <row r="7114">
          <cell r="H7114" t="str">
            <v>Jarafuel</v>
          </cell>
        </row>
        <row r="7115">
          <cell r="H7115" t="str">
            <v>Llanera de Ranes</v>
          </cell>
        </row>
        <row r="7116">
          <cell r="H7116" t="str">
            <v>Llaurí</v>
          </cell>
        </row>
        <row r="7117">
          <cell r="H7117" t="str">
            <v>Llíria</v>
          </cell>
        </row>
        <row r="7118">
          <cell r="H7118" t="str">
            <v>Llocnou de la Corona</v>
          </cell>
        </row>
        <row r="7119">
          <cell r="H7119" t="str">
            <v>Llocnou de Sant Jeroni</v>
          </cell>
        </row>
        <row r="7120">
          <cell r="H7120" t="str">
            <v>Llocnou d'En Fenollet</v>
          </cell>
        </row>
        <row r="7121">
          <cell r="H7121" t="str">
            <v>Llombai</v>
          </cell>
        </row>
        <row r="7122">
          <cell r="H7122" t="str">
            <v>Llosa de Ranes, la</v>
          </cell>
        </row>
        <row r="7123">
          <cell r="H7123" t="str">
            <v>Llutxent</v>
          </cell>
        </row>
        <row r="7124">
          <cell r="H7124" t="str">
            <v>Loriguilla</v>
          </cell>
        </row>
        <row r="7125">
          <cell r="H7125" t="str">
            <v>Losa del Obispo</v>
          </cell>
        </row>
        <row r="7126">
          <cell r="H7126" t="str">
            <v>Macastre</v>
          </cell>
        </row>
        <row r="7127">
          <cell r="H7127" t="str">
            <v>Manises</v>
          </cell>
        </row>
        <row r="7128">
          <cell r="H7128" t="str">
            <v>Manuel</v>
          </cell>
        </row>
        <row r="7129">
          <cell r="H7129" t="str">
            <v>Marines</v>
          </cell>
        </row>
        <row r="7130">
          <cell r="H7130" t="str">
            <v>Massalavés</v>
          </cell>
        </row>
        <row r="7131">
          <cell r="H7131" t="str">
            <v>Massalfassar</v>
          </cell>
        </row>
        <row r="7132">
          <cell r="H7132" t="str">
            <v>Massamagrell</v>
          </cell>
        </row>
        <row r="7133">
          <cell r="H7133" t="str">
            <v>Massanassa</v>
          </cell>
        </row>
        <row r="7134">
          <cell r="H7134" t="str">
            <v>Meliana</v>
          </cell>
        </row>
        <row r="7135">
          <cell r="H7135" t="str">
            <v>Millares</v>
          </cell>
        </row>
        <row r="7136">
          <cell r="H7136" t="str">
            <v>Miramar</v>
          </cell>
        </row>
        <row r="7137">
          <cell r="H7137" t="str">
            <v>Mislata</v>
          </cell>
        </row>
        <row r="7138">
          <cell r="H7138" t="str">
            <v>Mogente/Moixent</v>
          </cell>
        </row>
        <row r="7139">
          <cell r="H7139" t="str">
            <v>Moncada</v>
          </cell>
        </row>
        <row r="7140">
          <cell r="H7140" t="str">
            <v>Montaverner</v>
          </cell>
        </row>
        <row r="7141">
          <cell r="H7141" t="str">
            <v>Montesa</v>
          </cell>
        </row>
        <row r="7142">
          <cell r="H7142" t="str">
            <v>Montitxelvo/Montichelvo</v>
          </cell>
        </row>
        <row r="7143">
          <cell r="H7143" t="str">
            <v>Montroi/Montroy</v>
          </cell>
        </row>
        <row r="7144">
          <cell r="H7144" t="str">
            <v>Montserrat</v>
          </cell>
        </row>
        <row r="7145">
          <cell r="H7145" t="str">
            <v>Museros</v>
          </cell>
        </row>
        <row r="7146">
          <cell r="H7146" t="str">
            <v>Náquera</v>
          </cell>
        </row>
        <row r="7147">
          <cell r="H7147" t="str">
            <v>Navarrés</v>
          </cell>
        </row>
        <row r="7148">
          <cell r="H7148" t="str">
            <v>Novelé/Novetlè</v>
          </cell>
        </row>
        <row r="7149">
          <cell r="H7149" t="str">
            <v>Oliva</v>
          </cell>
        </row>
        <row r="7150">
          <cell r="H7150" t="str">
            <v>Olleria, l'</v>
          </cell>
        </row>
        <row r="7151">
          <cell r="H7151" t="str">
            <v>Olocau</v>
          </cell>
        </row>
        <row r="7152">
          <cell r="H7152" t="str">
            <v>Ontinyent</v>
          </cell>
        </row>
        <row r="7153">
          <cell r="H7153" t="str">
            <v>Otos</v>
          </cell>
        </row>
        <row r="7154">
          <cell r="H7154" t="str">
            <v>Paiporta</v>
          </cell>
        </row>
        <row r="7155">
          <cell r="H7155" t="str">
            <v>Palma de Gandía</v>
          </cell>
        </row>
        <row r="7156">
          <cell r="H7156" t="str">
            <v>Palmera</v>
          </cell>
        </row>
        <row r="7157">
          <cell r="H7157" t="str">
            <v>Palomar, el</v>
          </cell>
        </row>
        <row r="7158">
          <cell r="H7158" t="str">
            <v>Paterna</v>
          </cell>
        </row>
        <row r="7159">
          <cell r="H7159" t="str">
            <v>Pedralba</v>
          </cell>
        </row>
        <row r="7160">
          <cell r="H7160" t="str">
            <v>Petrés</v>
          </cell>
        </row>
        <row r="7161">
          <cell r="H7161" t="str">
            <v>Picanya</v>
          </cell>
        </row>
        <row r="7162">
          <cell r="H7162" t="str">
            <v>Picassent</v>
          </cell>
        </row>
        <row r="7163">
          <cell r="H7163" t="str">
            <v>Piles</v>
          </cell>
        </row>
        <row r="7164">
          <cell r="H7164" t="str">
            <v>Pinet</v>
          </cell>
        </row>
        <row r="7165">
          <cell r="H7165" t="str">
            <v>Pobla de Farnals, la</v>
          </cell>
        </row>
        <row r="7166">
          <cell r="H7166" t="str">
            <v>Pobla de Vallbona, la</v>
          </cell>
        </row>
        <row r="7167">
          <cell r="H7167" t="str">
            <v>Pobla del Duc, la</v>
          </cell>
        </row>
        <row r="7168">
          <cell r="H7168" t="str">
            <v>Pobla Llarga, la</v>
          </cell>
        </row>
        <row r="7169">
          <cell r="H7169" t="str">
            <v>Polinyà de Xúquer</v>
          </cell>
        </row>
        <row r="7170">
          <cell r="H7170" t="str">
            <v>Potríes</v>
          </cell>
        </row>
        <row r="7171">
          <cell r="H7171" t="str">
            <v>Puçol</v>
          </cell>
        </row>
        <row r="7172">
          <cell r="H7172" t="str">
            <v>Puebla de San Miguel</v>
          </cell>
        </row>
        <row r="7173">
          <cell r="H7173" t="str">
            <v>Puig de Santa Maria, el</v>
          </cell>
        </row>
        <row r="7174">
          <cell r="H7174" t="str">
            <v>Quart de les Valls</v>
          </cell>
        </row>
        <row r="7175">
          <cell r="H7175" t="str">
            <v>Quart de Poblet</v>
          </cell>
        </row>
        <row r="7176">
          <cell r="H7176" t="str">
            <v>Quartell</v>
          </cell>
        </row>
        <row r="7177">
          <cell r="H7177" t="str">
            <v>Quatretonda</v>
          </cell>
        </row>
        <row r="7178">
          <cell r="H7178" t="str">
            <v>Quesa</v>
          </cell>
        </row>
        <row r="7179">
          <cell r="H7179" t="str">
            <v>Rafelbunyol</v>
          </cell>
        </row>
        <row r="7180">
          <cell r="H7180" t="str">
            <v>Rafelcofer</v>
          </cell>
        </row>
        <row r="7181">
          <cell r="H7181" t="str">
            <v>Rafelguaraf</v>
          </cell>
        </row>
        <row r="7182">
          <cell r="H7182" t="str">
            <v>Ráfol de Salem</v>
          </cell>
        </row>
        <row r="7183">
          <cell r="H7183" t="str">
            <v>Real</v>
          </cell>
        </row>
        <row r="7184">
          <cell r="H7184" t="str">
            <v>Real de Gandía</v>
          </cell>
        </row>
        <row r="7185">
          <cell r="H7185" t="str">
            <v>Requena</v>
          </cell>
        </row>
        <row r="7186">
          <cell r="H7186" t="str">
            <v>Riba-roja de Túria</v>
          </cell>
        </row>
        <row r="7187">
          <cell r="H7187" t="str">
            <v>Riola</v>
          </cell>
        </row>
        <row r="7188">
          <cell r="H7188" t="str">
            <v>Rocafort</v>
          </cell>
        </row>
        <row r="7189">
          <cell r="H7189" t="str">
            <v>Rotglà i Corberà</v>
          </cell>
        </row>
        <row r="7190">
          <cell r="H7190" t="str">
            <v>Rótova</v>
          </cell>
        </row>
        <row r="7191">
          <cell r="H7191" t="str">
            <v>Rugat</v>
          </cell>
        </row>
        <row r="7192">
          <cell r="H7192" t="str">
            <v>Sagunto/Sagunt</v>
          </cell>
        </row>
        <row r="7193">
          <cell r="H7193" t="str">
            <v>Salem</v>
          </cell>
        </row>
        <row r="7194">
          <cell r="H7194" t="str">
            <v>San Antonio de Benagéber</v>
          </cell>
        </row>
        <row r="7195">
          <cell r="H7195" t="str">
            <v>Sant Joanet</v>
          </cell>
        </row>
        <row r="7196">
          <cell r="H7196" t="str">
            <v>Sedaví</v>
          </cell>
        </row>
        <row r="7197">
          <cell r="H7197" t="str">
            <v>Segart</v>
          </cell>
        </row>
        <row r="7198">
          <cell r="H7198" t="str">
            <v>Sellent</v>
          </cell>
        </row>
        <row r="7199">
          <cell r="H7199" t="str">
            <v>Sempere</v>
          </cell>
        </row>
        <row r="7200">
          <cell r="H7200" t="str">
            <v>Senyera</v>
          </cell>
        </row>
        <row r="7201">
          <cell r="H7201" t="str">
            <v>Serra</v>
          </cell>
        </row>
        <row r="7202">
          <cell r="H7202" t="str">
            <v>Siete Aguas</v>
          </cell>
        </row>
        <row r="7203">
          <cell r="H7203" t="str">
            <v>Silla</v>
          </cell>
        </row>
        <row r="7204">
          <cell r="H7204" t="str">
            <v>Simat de la Valldigna</v>
          </cell>
        </row>
        <row r="7205">
          <cell r="H7205" t="str">
            <v>Sinarcas</v>
          </cell>
        </row>
        <row r="7206">
          <cell r="H7206" t="str">
            <v>Sollana</v>
          </cell>
        </row>
        <row r="7207">
          <cell r="H7207" t="str">
            <v>Sot de Chera</v>
          </cell>
        </row>
        <row r="7208">
          <cell r="H7208" t="str">
            <v>Sueca</v>
          </cell>
        </row>
        <row r="7209">
          <cell r="H7209" t="str">
            <v>Sumacàrcer</v>
          </cell>
        </row>
        <row r="7210">
          <cell r="H7210" t="str">
            <v>Tavernes Blanques</v>
          </cell>
        </row>
        <row r="7211">
          <cell r="H7211" t="str">
            <v>Tavernes de la Valldigna</v>
          </cell>
        </row>
        <row r="7212">
          <cell r="H7212" t="str">
            <v>Teresa de Cofrentes</v>
          </cell>
        </row>
        <row r="7213">
          <cell r="H7213" t="str">
            <v>Terrateig</v>
          </cell>
        </row>
        <row r="7214">
          <cell r="H7214" t="str">
            <v>Titaguas</v>
          </cell>
        </row>
        <row r="7215">
          <cell r="H7215" t="str">
            <v>Torrebaja</v>
          </cell>
        </row>
        <row r="7216">
          <cell r="H7216" t="str">
            <v>Torrella</v>
          </cell>
        </row>
        <row r="7217">
          <cell r="H7217" t="str">
            <v>Torrent</v>
          </cell>
        </row>
        <row r="7218">
          <cell r="H7218" t="str">
            <v>Torres Torres</v>
          </cell>
        </row>
        <row r="7219">
          <cell r="H7219" t="str">
            <v>Tous</v>
          </cell>
        </row>
        <row r="7220">
          <cell r="H7220" t="str">
            <v>Tuéjar</v>
          </cell>
        </row>
        <row r="7221">
          <cell r="H7221" t="str">
            <v>Turís</v>
          </cell>
        </row>
        <row r="7222">
          <cell r="H7222" t="str">
            <v>Utiel</v>
          </cell>
        </row>
        <row r="7223">
          <cell r="H7223" t="str">
            <v>Valencia</v>
          </cell>
        </row>
        <row r="7224">
          <cell r="H7224" t="str">
            <v>Vallada</v>
          </cell>
        </row>
        <row r="7225">
          <cell r="H7225" t="str">
            <v>Vallanca</v>
          </cell>
        </row>
        <row r="7226">
          <cell r="H7226" t="str">
            <v>Vallés</v>
          </cell>
        </row>
        <row r="7227">
          <cell r="H7227" t="str">
            <v>Venta del Moro</v>
          </cell>
        </row>
        <row r="7228">
          <cell r="H7228" t="str">
            <v>Vilallonga/Villalonga</v>
          </cell>
        </row>
        <row r="7229">
          <cell r="H7229" t="str">
            <v>Vilamarxant</v>
          </cell>
        </row>
        <row r="7230">
          <cell r="H7230" t="str">
            <v>Villanueva de Castellón</v>
          </cell>
        </row>
        <row r="7231">
          <cell r="H7231" t="str">
            <v>Villar del Arzobispo</v>
          </cell>
        </row>
        <row r="7232">
          <cell r="H7232" t="str">
            <v>Villargordo del Cabriel</v>
          </cell>
        </row>
        <row r="7233">
          <cell r="H7233" t="str">
            <v>Vinalesa</v>
          </cell>
        </row>
        <row r="7234">
          <cell r="H7234" t="str">
            <v>Xàtiva</v>
          </cell>
        </row>
        <row r="7235">
          <cell r="H7235" t="str">
            <v>Xeraco</v>
          </cell>
        </row>
        <row r="7236">
          <cell r="H7236" t="str">
            <v>Xeresa</v>
          </cell>
        </row>
        <row r="7237">
          <cell r="H7237" t="str">
            <v>Xirivella</v>
          </cell>
        </row>
        <row r="7238">
          <cell r="H7238" t="str">
            <v>Yátova</v>
          </cell>
        </row>
        <row r="7239">
          <cell r="H7239" t="str">
            <v>Yesa, La</v>
          </cell>
        </row>
        <row r="7240">
          <cell r="H7240" t="str">
            <v>Zarra</v>
          </cell>
        </row>
        <row r="7241">
          <cell r="H7241" t="str">
            <v>Adalia</v>
          </cell>
        </row>
        <row r="7242">
          <cell r="H7242" t="str">
            <v>Aguasal</v>
          </cell>
        </row>
        <row r="7243">
          <cell r="H7243" t="str">
            <v>Aguilar de Campos</v>
          </cell>
        </row>
        <row r="7244">
          <cell r="H7244" t="str">
            <v>Alaejos</v>
          </cell>
        </row>
        <row r="7245">
          <cell r="H7245" t="str">
            <v>Alcazarén</v>
          </cell>
        </row>
        <row r="7246">
          <cell r="H7246" t="str">
            <v>Aldea de San Miguel</v>
          </cell>
        </row>
        <row r="7247">
          <cell r="H7247" t="str">
            <v>Aldeamayor de San Martín</v>
          </cell>
        </row>
        <row r="7248">
          <cell r="H7248" t="str">
            <v>Almenara de Adaja</v>
          </cell>
        </row>
        <row r="7249">
          <cell r="H7249" t="str">
            <v>Amusquillo</v>
          </cell>
        </row>
        <row r="7250">
          <cell r="H7250" t="str">
            <v>Arroyo de la Encomienda</v>
          </cell>
        </row>
        <row r="7251">
          <cell r="H7251" t="str">
            <v>Ataquines</v>
          </cell>
        </row>
        <row r="7252">
          <cell r="H7252" t="str">
            <v>Bahabón</v>
          </cell>
        </row>
        <row r="7253">
          <cell r="H7253" t="str">
            <v>Barcial de la Loma</v>
          </cell>
        </row>
        <row r="7254">
          <cell r="H7254" t="str">
            <v>Barruelo del Valle</v>
          </cell>
        </row>
        <row r="7255">
          <cell r="H7255" t="str">
            <v>Becilla de Valderaduey</v>
          </cell>
        </row>
        <row r="7256">
          <cell r="H7256" t="str">
            <v>Benafarces</v>
          </cell>
        </row>
        <row r="7257">
          <cell r="H7257" t="str">
            <v>Bercero</v>
          </cell>
        </row>
        <row r="7258">
          <cell r="H7258" t="str">
            <v>Berceruelo</v>
          </cell>
        </row>
        <row r="7259">
          <cell r="H7259" t="str">
            <v>Berrueces</v>
          </cell>
        </row>
        <row r="7260">
          <cell r="H7260" t="str">
            <v>Bobadilla del Campo</v>
          </cell>
        </row>
        <row r="7261">
          <cell r="H7261" t="str">
            <v>Bocigas</v>
          </cell>
        </row>
        <row r="7262">
          <cell r="H7262" t="str">
            <v>Bocos de Duero</v>
          </cell>
        </row>
        <row r="7263">
          <cell r="H7263" t="str">
            <v>Boecillo</v>
          </cell>
        </row>
        <row r="7264">
          <cell r="H7264" t="str">
            <v>Bolaños de Campos</v>
          </cell>
        </row>
        <row r="7265">
          <cell r="H7265" t="str">
            <v>Brahojos de Medina</v>
          </cell>
        </row>
        <row r="7266">
          <cell r="H7266" t="str">
            <v>Bustillo de Chaves</v>
          </cell>
        </row>
        <row r="7267">
          <cell r="H7267" t="str">
            <v>Cabezón de Pisuerga</v>
          </cell>
        </row>
        <row r="7268">
          <cell r="H7268" t="str">
            <v>Cabezón de Valderaduey</v>
          </cell>
        </row>
        <row r="7269">
          <cell r="H7269" t="str">
            <v>Cabreros del Monte</v>
          </cell>
        </row>
        <row r="7270">
          <cell r="H7270" t="str">
            <v>Campaspero</v>
          </cell>
        </row>
        <row r="7271">
          <cell r="H7271" t="str">
            <v>Campillo, El</v>
          </cell>
        </row>
        <row r="7272">
          <cell r="H7272" t="str">
            <v>Camporredondo</v>
          </cell>
        </row>
        <row r="7273">
          <cell r="H7273" t="str">
            <v>Canalejas de Peñafiel</v>
          </cell>
        </row>
        <row r="7274">
          <cell r="H7274" t="str">
            <v>Canillas de Esgueva</v>
          </cell>
        </row>
        <row r="7275">
          <cell r="H7275" t="str">
            <v>Carpio</v>
          </cell>
        </row>
        <row r="7276">
          <cell r="H7276" t="str">
            <v>Casasola de Arión</v>
          </cell>
        </row>
        <row r="7277">
          <cell r="H7277" t="str">
            <v>Castrejón de Trabancos</v>
          </cell>
        </row>
        <row r="7278">
          <cell r="H7278" t="str">
            <v>Castrillo de Duero</v>
          </cell>
        </row>
        <row r="7279">
          <cell r="H7279" t="str">
            <v>Castrillo-Tejeriego</v>
          </cell>
        </row>
        <row r="7280">
          <cell r="H7280" t="str">
            <v>Castrobol</v>
          </cell>
        </row>
        <row r="7281">
          <cell r="H7281" t="str">
            <v>Castrodeza</v>
          </cell>
        </row>
        <row r="7282">
          <cell r="H7282" t="str">
            <v>Castromembibre</v>
          </cell>
        </row>
        <row r="7283">
          <cell r="H7283" t="str">
            <v>Castromonte</v>
          </cell>
        </row>
        <row r="7284">
          <cell r="H7284" t="str">
            <v>Castronuevo de Esgueva</v>
          </cell>
        </row>
        <row r="7285">
          <cell r="H7285" t="str">
            <v>Castronuño</v>
          </cell>
        </row>
        <row r="7286">
          <cell r="H7286" t="str">
            <v>Castroponce</v>
          </cell>
        </row>
        <row r="7287">
          <cell r="H7287" t="str">
            <v>Castroverde de Cerrato</v>
          </cell>
        </row>
        <row r="7288">
          <cell r="H7288" t="str">
            <v>Ceinos de Campos</v>
          </cell>
        </row>
        <row r="7289">
          <cell r="H7289" t="str">
            <v>Cervillego de la Cruz</v>
          </cell>
        </row>
        <row r="7290">
          <cell r="H7290" t="str">
            <v>Cigales</v>
          </cell>
        </row>
        <row r="7291">
          <cell r="H7291" t="str">
            <v>Ciguñuela</v>
          </cell>
        </row>
        <row r="7292">
          <cell r="H7292" t="str">
            <v>Cistérniga</v>
          </cell>
        </row>
        <row r="7293">
          <cell r="H7293" t="str">
            <v>Cogeces de Íscar</v>
          </cell>
        </row>
        <row r="7294">
          <cell r="H7294" t="str">
            <v>Cogeces del Monte</v>
          </cell>
        </row>
        <row r="7295">
          <cell r="H7295" t="str">
            <v>Corcos</v>
          </cell>
        </row>
        <row r="7296">
          <cell r="H7296" t="str">
            <v>Corrales de Duero</v>
          </cell>
        </row>
        <row r="7297">
          <cell r="H7297" t="str">
            <v>Cubillas de Santa Marta</v>
          </cell>
        </row>
        <row r="7298">
          <cell r="H7298" t="str">
            <v>Cuenca de Campos</v>
          </cell>
        </row>
        <row r="7299">
          <cell r="H7299" t="str">
            <v>Curiel de Duero</v>
          </cell>
        </row>
        <row r="7300">
          <cell r="H7300" t="str">
            <v>Encinas de Esgueva</v>
          </cell>
        </row>
        <row r="7301">
          <cell r="H7301" t="str">
            <v>Esguevillas de Esgueva</v>
          </cell>
        </row>
        <row r="7302">
          <cell r="H7302" t="str">
            <v>Fombellida</v>
          </cell>
        </row>
        <row r="7303">
          <cell r="H7303" t="str">
            <v>Fompedraza</v>
          </cell>
        </row>
        <row r="7304">
          <cell r="H7304" t="str">
            <v>Fontihoyuelo</v>
          </cell>
        </row>
        <row r="7305">
          <cell r="H7305" t="str">
            <v>Fresno el Viejo</v>
          </cell>
        </row>
        <row r="7306">
          <cell r="H7306" t="str">
            <v>Fuensaldaña</v>
          </cell>
        </row>
        <row r="7307">
          <cell r="H7307" t="str">
            <v>Fuente el Sol</v>
          </cell>
        </row>
        <row r="7308">
          <cell r="H7308" t="str">
            <v>Fuente-Olmedo</v>
          </cell>
        </row>
        <row r="7309">
          <cell r="H7309" t="str">
            <v>Gallegos de Hornija</v>
          </cell>
        </row>
        <row r="7310">
          <cell r="H7310" t="str">
            <v>Gatón de Campos</v>
          </cell>
        </row>
        <row r="7311">
          <cell r="H7311" t="str">
            <v>Geria</v>
          </cell>
        </row>
        <row r="7312">
          <cell r="H7312" t="str">
            <v>Herrín de Campos</v>
          </cell>
        </row>
        <row r="7313">
          <cell r="H7313" t="str">
            <v>Hornillos de Eresma</v>
          </cell>
        </row>
        <row r="7314">
          <cell r="H7314" t="str">
            <v>Íscar</v>
          </cell>
        </row>
        <row r="7315">
          <cell r="H7315" t="str">
            <v>Laguna de Duero</v>
          </cell>
        </row>
        <row r="7316">
          <cell r="H7316" t="str">
            <v>Langayo</v>
          </cell>
        </row>
        <row r="7317">
          <cell r="H7317" t="str">
            <v>Llano de Olmedo</v>
          </cell>
        </row>
        <row r="7318">
          <cell r="H7318" t="str">
            <v>Lomoviejo</v>
          </cell>
        </row>
        <row r="7319">
          <cell r="H7319" t="str">
            <v>Manzanillo</v>
          </cell>
        </row>
        <row r="7320">
          <cell r="H7320" t="str">
            <v>Marzales</v>
          </cell>
        </row>
        <row r="7321">
          <cell r="H7321" t="str">
            <v>Matapozuelos</v>
          </cell>
        </row>
        <row r="7322">
          <cell r="H7322" t="str">
            <v>Matilla de los Caños</v>
          </cell>
        </row>
        <row r="7323">
          <cell r="H7323" t="str">
            <v>Mayorga</v>
          </cell>
        </row>
        <row r="7324">
          <cell r="H7324" t="str">
            <v>Medina de Rioseco</v>
          </cell>
        </row>
        <row r="7325">
          <cell r="H7325" t="str">
            <v>Medina del Campo</v>
          </cell>
        </row>
        <row r="7326">
          <cell r="H7326" t="str">
            <v>Megeces</v>
          </cell>
        </row>
        <row r="7327">
          <cell r="H7327" t="str">
            <v>Melgar de Abajo</v>
          </cell>
        </row>
        <row r="7328">
          <cell r="H7328" t="str">
            <v>Melgar de Arriba</v>
          </cell>
        </row>
        <row r="7329">
          <cell r="H7329" t="str">
            <v>Mojados</v>
          </cell>
        </row>
        <row r="7330">
          <cell r="H7330" t="str">
            <v>Monasterio de Vega</v>
          </cell>
        </row>
        <row r="7331">
          <cell r="H7331" t="str">
            <v>Montealegre de Campos</v>
          </cell>
        </row>
        <row r="7332">
          <cell r="H7332" t="str">
            <v>Montemayor de Pililla</v>
          </cell>
        </row>
        <row r="7333">
          <cell r="H7333" t="str">
            <v>Moral de la Reina</v>
          </cell>
        </row>
        <row r="7334">
          <cell r="H7334" t="str">
            <v>Moraleja de las Panaderas</v>
          </cell>
        </row>
        <row r="7335">
          <cell r="H7335" t="str">
            <v>Morales de Campos</v>
          </cell>
        </row>
        <row r="7336">
          <cell r="H7336" t="str">
            <v>Mota del Marqués</v>
          </cell>
        </row>
        <row r="7337">
          <cell r="H7337" t="str">
            <v>Mucientes</v>
          </cell>
        </row>
        <row r="7338">
          <cell r="H7338" t="str">
            <v>Mudarra, La</v>
          </cell>
        </row>
        <row r="7339">
          <cell r="H7339" t="str">
            <v>Muriel</v>
          </cell>
        </row>
        <row r="7340">
          <cell r="H7340" t="str">
            <v>Nava del Rey</v>
          </cell>
        </row>
        <row r="7341">
          <cell r="H7341" t="str">
            <v>Nueva Villa de las Torres</v>
          </cell>
        </row>
        <row r="7342">
          <cell r="H7342" t="str">
            <v>Olivares de Duero</v>
          </cell>
        </row>
        <row r="7343">
          <cell r="H7343" t="str">
            <v>Olmedo</v>
          </cell>
        </row>
        <row r="7344">
          <cell r="H7344" t="str">
            <v>Olmos de Esgueva</v>
          </cell>
        </row>
        <row r="7345">
          <cell r="H7345" t="str">
            <v>Olmos de Peñafiel</v>
          </cell>
        </row>
        <row r="7346">
          <cell r="H7346" t="str">
            <v>Palazuelo de Vedija</v>
          </cell>
        </row>
        <row r="7347">
          <cell r="H7347" t="str">
            <v>Parrilla, La</v>
          </cell>
        </row>
        <row r="7348">
          <cell r="H7348" t="str">
            <v>Pedraja de Portillo, La</v>
          </cell>
        </row>
        <row r="7349">
          <cell r="H7349" t="str">
            <v>Pedrajas de San Esteban</v>
          </cell>
        </row>
        <row r="7350">
          <cell r="H7350" t="str">
            <v>Pedrosa del Rey</v>
          </cell>
        </row>
        <row r="7351">
          <cell r="H7351" t="str">
            <v>Peñafiel</v>
          </cell>
        </row>
        <row r="7352">
          <cell r="H7352" t="str">
            <v>Peñaflor de Hornija</v>
          </cell>
        </row>
        <row r="7353">
          <cell r="H7353" t="str">
            <v>Pesquera de Duero</v>
          </cell>
        </row>
        <row r="7354">
          <cell r="H7354" t="str">
            <v>Piña de Esgueva</v>
          </cell>
        </row>
        <row r="7355">
          <cell r="H7355" t="str">
            <v>Piñel de Abajo</v>
          </cell>
        </row>
        <row r="7356">
          <cell r="H7356" t="str">
            <v>Piñel de Arriba</v>
          </cell>
        </row>
        <row r="7357">
          <cell r="H7357" t="str">
            <v>Pollos</v>
          </cell>
        </row>
        <row r="7358">
          <cell r="H7358" t="str">
            <v>Portillo</v>
          </cell>
        </row>
        <row r="7359">
          <cell r="H7359" t="str">
            <v>Pozal de Gallinas</v>
          </cell>
        </row>
        <row r="7360">
          <cell r="H7360" t="str">
            <v>Pozaldez</v>
          </cell>
        </row>
        <row r="7361">
          <cell r="H7361" t="str">
            <v>Pozuelo de la Orden</v>
          </cell>
        </row>
        <row r="7362">
          <cell r="H7362" t="str">
            <v>Puras</v>
          </cell>
        </row>
        <row r="7363">
          <cell r="H7363" t="str">
            <v>Quintanilla de Arriba</v>
          </cell>
        </row>
        <row r="7364">
          <cell r="H7364" t="str">
            <v>Quintanilla de Onésimo</v>
          </cell>
        </row>
        <row r="7365">
          <cell r="H7365" t="str">
            <v>Quintanilla de Trigueros</v>
          </cell>
        </row>
        <row r="7366">
          <cell r="H7366" t="str">
            <v>Quintanilla del Molar</v>
          </cell>
        </row>
        <row r="7367">
          <cell r="H7367" t="str">
            <v>Rábano</v>
          </cell>
        </row>
        <row r="7368">
          <cell r="H7368" t="str">
            <v>Ramiro</v>
          </cell>
        </row>
        <row r="7369">
          <cell r="H7369" t="str">
            <v>Renedo de Esgueva</v>
          </cell>
        </row>
        <row r="7370">
          <cell r="H7370" t="str">
            <v>Roales de Campos</v>
          </cell>
        </row>
        <row r="7371">
          <cell r="H7371" t="str">
            <v>Robladillo</v>
          </cell>
        </row>
        <row r="7372">
          <cell r="H7372" t="str">
            <v>Roturas</v>
          </cell>
        </row>
        <row r="7373">
          <cell r="H7373" t="str">
            <v>Rubí de Bracamonte</v>
          </cell>
        </row>
        <row r="7374">
          <cell r="H7374" t="str">
            <v>Rueda</v>
          </cell>
        </row>
        <row r="7375">
          <cell r="H7375" t="str">
            <v>Saelices de Mayorga</v>
          </cell>
        </row>
        <row r="7376">
          <cell r="H7376" t="str">
            <v>Salvador de Zapardiel</v>
          </cell>
        </row>
        <row r="7377">
          <cell r="H7377" t="str">
            <v>San Cebrián de Mazote</v>
          </cell>
        </row>
        <row r="7378">
          <cell r="H7378" t="str">
            <v>San Llorente</v>
          </cell>
        </row>
        <row r="7379">
          <cell r="H7379" t="str">
            <v>San Martín de Valvení</v>
          </cell>
        </row>
        <row r="7380">
          <cell r="H7380" t="str">
            <v>San Miguel del Arroyo</v>
          </cell>
        </row>
        <row r="7381">
          <cell r="H7381" t="str">
            <v>San Miguel del Pino</v>
          </cell>
        </row>
        <row r="7382">
          <cell r="H7382" t="str">
            <v>San Pablo de la Moraleja</v>
          </cell>
        </row>
        <row r="7383">
          <cell r="H7383" t="str">
            <v>San Pedro de Latarce</v>
          </cell>
        </row>
        <row r="7384">
          <cell r="H7384" t="str">
            <v>San Pelayo</v>
          </cell>
        </row>
        <row r="7385">
          <cell r="H7385" t="str">
            <v>San Román de Hornija</v>
          </cell>
        </row>
        <row r="7386">
          <cell r="H7386" t="str">
            <v>San Salvador</v>
          </cell>
        </row>
        <row r="7387">
          <cell r="H7387" t="str">
            <v>San Vicente del Palacio</v>
          </cell>
        </row>
        <row r="7388">
          <cell r="H7388" t="str">
            <v>Santa Eufemia del Arroyo</v>
          </cell>
        </row>
        <row r="7389">
          <cell r="H7389" t="str">
            <v>Santervás de Campos</v>
          </cell>
        </row>
        <row r="7390">
          <cell r="H7390" t="str">
            <v>Santibáñez de Valcorba</v>
          </cell>
        </row>
        <row r="7391">
          <cell r="H7391" t="str">
            <v>Santovenia de Pisuerga</v>
          </cell>
        </row>
        <row r="7392">
          <cell r="H7392" t="str">
            <v>Sardón de Duero</v>
          </cell>
        </row>
        <row r="7393">
          <cell r="H7393" t="str">
            <v>Seca, La</v>
          </cell>
        </row>
        <row r="7394">
          <cell r="H7394" t="str">
            <v>Serrada</v>
          </cell>
        </row>
        <row r="7395">
          <cell r="H7395" t="str">
            <v>Siete Iglesias de Trabancos</v>
          </cell>
        </row>
        <row r="7396">
          <cell r="H7396" t="str">
            <v>Simancas</v>
          </cell>
        </row>
        <row r="7397">
          <cell r="H7397" t="str">
            <v>Tamariz de Campos</v>
          </cell>
        </row>
        <row r="7398">
          <cell r="H7398" t="str">
            <v>Tiedra</v>
          </cell>
        </row>
        <row r="7399">
          <cell r="H7399" t="str">
            <v>Tordehumos</v>
          </cell>
        </row>
        <row r="7400">
          <cell r="H7400" t="str">
            <v>Tordesillas</v>
          </cell>
        </row>
        <row r="7401">
          <cell r="H7401" t="str">
            <v>Torre de Esgueva</v>
          </cell>
        </row>
        <row r="7402">
          <cell r="H7402" t="str">
            <v>Torre de Peñafiel</v>
          </cell>
        </row>
        <row r="7403">
          <cell r="H7403" t="str">
            <v>Torrecilla de la Abadesa</v>
          </cell>
        </row>
        <row r="7404">
          <cell r="H7404" t="str">
            <v>Torrecilla de la Orden</v>
          </cell>
        </row>
        <row r="7405">
          <cell r="H7405" t="str">
            <v>Torrecilla de la Torre</v>
          </cell>
        </row>
        <row r="7406">
          <cell r="H7406" t="str">
            <v>Torrelobatón</v>
          </cell>
        </row>
        <row r="7407">
          <cell r="H7407" t="str">
            <v>Torrescárcela</v>
          </cell>
        </row>
        <row r="7408">
          <cell r="H7408" t="str">
            <v>Traspinedo</v>
          </cell>
        </row>
        <row r="7409">
          <cell r="H7409" t="str">
            <v>Trigueros del Valle</v>
          </cell>
        </row>
        <row r="7410">
          <cell r="H7410" t="str">
            <v>Tudela de Duero</v>
          </cell>
        </row>
        <row r="7411">
          <cell r="H7411" t="str">
            <v>Unión de Campos, La</v>
          </cell>
        </row>
        <row r="7412">
          <cell r="H7412" t="str">
            <v>Urones de Castroponce</v>
          </cell>
        </row>
        <row r="7413">
          <cell r="H7413" t="str">
            <v>Urueña</v>
          </cell>
        </row>
        <row r="7414">
          <cell r="H7414" t="str">
            <v>Valbuena de Duero</v>
          </cell>
        </row>
        <row r="7415">
          <cell r="H7415" t="str">
            <v>Valdearcos de la Vega</v>
          </cell>
        </row>
        <row r="7416">
          <cell r="H7416" t="str">
            <v>Valdenebro de los Valles</v>
          </cell>
        </row>
        <row r="7417">
          <cell r="H7417" t="str">
            <v>Valdestillas</v>
          </cell>
        </row>
        <row r="7418">
          <cell r="H7418" t="str">
            <v>Valdunquillo</v>
          </cell>
        </row>
        <row r="7419">
          <cell r="H7419" t="str">
            <v>Valladolid</v>
          </cell>
        </row>
        <row r="7420">
          <cell r="H7420" t="str">
            <v>Valoria la Buena</v>
          </cell>
        </row>
        <row r="7421">
          <cell r="H7421" t="str">
            <v>Valverde de Campos</v>
          </cell>
        </row>
        <row r="7422">
          <cell r="H7422" t="str">
            <v>Vega de Ruiponce</v>
          </cell>
        </row>
        <row r="7423">
          <cell r="H7423" t="str">
            <v>Vega de Valdetronco</v>
          </cell>
        </row>
        <row r="7424">
          <cell r="H7424" t="str">
            <v>Velascálvaro</v>
          </cell>
        </row>
        <row r="7425">
          <cell r="H7425" t="str">
            <v>Velilla</v>
          </cell>
        </row>
        <row r="7426">
          <cell r="H7426" t="str">
            <v>Velliza</v>
          </cell>
        </row>
        <row r="7427">
          <cell r="H7427" t="str">
            <v>Ventosa de la Cuesta</v>
          </cell>
        </row>
        <row r="7428">
          <cell r="H7428" t="str">
            <v>Viana de Cega</v>
          </cell>
        </row>
        <row r="7429">
          <cell r="H7429" t="str">
            <v>Villabáñez</v>
          </cell>
        </row>
        <row r="7430">
          <cell r="H7430" t="str">
            <v>Villabaruz de Campos</v>
          </cell>
        </row>
        <row r="7431">
          <cell r="H7431" t="str">
            <v>Villabrágima</v>
          </cell>
        </row>
        <row r="7432">
          <cell r="H7432" t="str">
            <v>Villacarralón</v>
          </cell>
        </row>
        <row r="7433">
          <cell r="H7433" t="str">
            <v>Villacid de Campos</v>
          </cell>
        </row>
        <row r="7434">
          <cell r="H7434" t="str">
            <v>Villaco</v>
          </cell>
        </row>
        <row r="7435">
          <cell r="H7435" t="str">
            <v>Villafrades de Campos</v>
          </cell>
        </row>
        <row r="7436">
          <cell r="H7436" t="str">
            <v>Villafranca de Duero</v>
          </cell>
        </row>
        <row r="7437">
          <cell r="H7437" t="str">
            <v>Villafrechós</v>
          </cell>
        </row>
        <row r="7438">
          <cell r="H7438" t="str">
            <v>Villafuerte</v>
          </cell>
        </row>
        <row r="7439">
          <cell r="H7439" t="str">
            <v>Villagarcía de Campos</v>
          </cell>
        </row>
        <row r="7440">
          <cell r="H7440" t="str">
            <v>Villagómez la Nueva</v>
          </cell>
        </row>
        <row r="7441">
          <cell r="H7441" t="str">
            <v>Villalán de Campos</v>
          </cell>
        </row>
        <row r="7442">
          <cell r="H7442" t="str">
            <v>Villalar de los Comuneros</v>
          </cell>
        </row>
        <row r="7443">
          <cell r="H7443" t="str">
            <v>Villalba de la Loma</v>
          </cell>
        </row>
        <row r="7444">
          <cell r="H7444" t="str">
            <v>Villalba de los Alcores</v>
          </cell>
        </row>
        <row r="7445">
          <cell r="H7445" t="str">
            <v>Villalbarba</v>
          </cell>
        </row>
        <row r="7446">
          <cell r="H7446" t="str">
            <v>Villalón de Campos</v>
          </cell>
        </row>
        <row r="7447">
          <cell r="H7447" t="str">
            <v>Villamuriel de Campos</v>
          </cell>
        </row>
        <row r="7448">
          <cell r="H7448" t="str">
            <v>Villán de Tordesillas</v>
          </cell>
        </row>
        <row r="7449">
          <cell r="H7449" t="str">
            <v>Villanubla</v>
          </cell>
        </row>
        <row r="7450">
          <cell r="H7450" t="str">
            <v>Villanueva de Duero</v>
          </cell>
        </row>
        <row r="7451">
          <cell r="H7451" t="str">
            <v>Villanueva de la Condesa</v>
          </cell>
        </row>
        <row r="7452">
          <cell r="H7452" t="str">
            <v>Villanueva de los Caballeros</v>
          </cell>
        </row>
        <row r="7453">
          <cell r="H7453" t="str">
            <v>Villanueva de los Infantes</v>
          </cell>
        </row>
        <row r="7454">
          <cell r="H7454" t="str">
            <v>Villanueva de San Mancio</v>
          </cell>
        </row>
        <row r="7455">
          <cell r="H7455" t="str">
            <v>Villardefrades</v>
          </cell>
        </row>
        <row r="7456">
          <cell r="H7456" t="str">
            <v>Villarmentero de Esgueva</v>
          </cell>
        </row>
        <row r="7457">
          <cell r="H7457" t="str">
            <v>Villasexmir</v>
          </cell>
        </row>
        <row r="7458">
          <cell r="H7458" t="str">
            <v>Villavaquerín</v>
          </cell>
        </row>
        <row r="7459">
          <cell r="H7459" t="str">
            <v>Villavellid</v>
          </cell>
        </row>
        <row r="7460">
          <cell r="H7460" t="str">
            <v>Villaverde de Medina</v>
          </cell>
        </row>
        <row r="7461">
          <cell r="H7461" t="str">
            <v>Villavicencio de los Caballeros</v>
          </cell>
        </row>
        <row r="7462">
          <cell r="H7462" t="str">
            <v>Viloria</v>
          </cell>
        </row>
        <row r="7463">
          <cell r="H7463" t="str">
            <v>Wamba</v>
          </cell>
        </row>
        <row r="7464">
          <cell r="H7464" t="str">
            <v>Zaratán</v>
          </cell>
        </row>
        <row r="7465">
          <cell r="H7465" t="str">
            <v>Zarza, La</v>
          </cell>
        </row>
        <row r="7466">
          <cell r="H7466" t="str">
            <v>Abadiño</v>
          </cell>
        </row>
        <row r="7467">
          <cell r="H7467" t="str">
            <v>Abanto y Ciérvana-Abanto Zierbena</v>
          </cell>
        </row>
        <row r="7468">
          <cell r="H7468" t="str">
            <v>Ajangiz</v>
          </cell>
        </row>
        <row r="7469">
          <cell r="H7469" t="str">
            <v>Alonsotegi</v>
          </cell>
        </row>
        <row r="7470">
          <cell r="H7470" t="str">
            <v>Amorebieta-Etxano</v>
          </cell>
        </row>
        <row r="7471">
          <cell r="H7471" t="str">
            <v>Amoroto</v>
          </cell>
        </row>
        <row r="7472">
          <cell r="H7472" t="str">
            <v>Arakaldo</v>
          </cell>
        </row>
        <row r="7473">
          <cell r="H7473" t="str">
            <v>Arantzazu</v>
          </cell>
        </row>
        <row r="7474">
          <cell r="H7474" t="str">
            <v>Areatza</v>
          </cell>
        </row>
        <row r="7475">
          <cell r="H7475" t="str">
            <v>Arrankudiaga</v>
          </cell>
        </row>
        <row r="7476">
          <cell r="H7476" t="str">
            <v>Arratzu</v>
          </cell>
        </row>
        <row r="7477">
          <cell r="H7477" t="str">
            <v>Arrieta</v>
          </cell>
        </row>
        <row r="7478">
          <cell r="H7478" t="str">
            <v>Arrigorriaga</v>
          </cell>
        </row>
        <row r="7479">
          <cell r="H7479" t="str">
            <v>Artea</v>
          </cell>
        </row>
        <row r="7480">
          <cell r="H7480" t="str">
            <v>Artzentales</v>
          </cell>
        </row>
        <row r="7481">
          <cell r="H7481" t="str">
            <v>Atxondo</v>
          </cell>
        </row>
        <row r="7482">
          <cell r="H7482" t="str">
            <v>Aulesti</v>
          </cell>
        </row>
        <row r="7483">
          <cell r="H7483" t="str">
            <v>Bakio</v>
          </cell>
        </row>
        <row r="7484">
          <cell r="H7484" t="str">
            <v>Balmaseda</v>
          </cell>
        </row>
        <row r="7485">
          <cell r="H7485" t="str">
            <v>Barakaldo</v>
          </cell>
        </row>
        <row r="7486">
          <cell r="H7486" t="str">
            <v>Barrika</v>
          </cell>
        </row>
        <row r="7487">
          <cell r="H7487" t="str">
            <v>Basauri</v>
          </cell>
        </row>
        <row r="7488">
          <cell r="H7488" t="str">
            <v>Bedia</v>
          </cell>
        </row>
        <row r="7489">
          <cell r="H7489" t="str">
            <v>Berango</v>
          </cell>
        </row>
        <row r="7490">
          <cell r="H7490" t="str">
            <v>Bermeo</v>
          </cell>
        </row>
        <row r="7491">
          <cell r="H7491" t="str">
            <v>Berriatua</v>
          </cell>
        </row>
        <row r="7492">
          <cell r="H7492" t="str">
            <v>Berriz</v>
          </cell>
        </row>
        <row r="7493">
          <cell r="H7493" t="str">
            <v>Bilbao</v>
          </cell>
        </row>
        <row r="7494">
          <cell r="H7494" t="str">
            <v>Busturia</v>
          </cell>
        </row>
        <row r="7495">
          <cell r="H7495" t="str">
            <v>Derio</v>
          </cell>
        </row>
        <row r="7496">
          <cell r="H7496" t="str">
            <v>Dima</v>
          </cell>
        </row>
        <row r="7497">
          <cell r="H7497" t="str">
            <v>Durango</v>
          </cell>
        </row>
        <row r="7498">
          <cell r="H7498" t="str">
            <v>Ea</v>
          </cell>
        </row>
        <row r="7499">
          <cell r="H7499" t="str">
            <v>Elantxobe</v>
          </cell>
        </row>
        <row r="7500">
          <cell r="H7500" t="str">
            <v>Elorrio</v>
          </cell>
        </row>
        <row r="7501">
          <cell r="H7501" t="str">
            <v>Erandio</v>
          </cell>
        </row>
        <row r="7502">
          <cell r="H7502" t="str">
            <v>Ereño</v>
          </cell>
        </row>
        <row r="7503">
          <cell r="H7503" t="str">
            <v>Ermua</v>
          </cell>
        </row>
        <row r="7504">
          <cell r="H7504" t="str">
            <v>Errigoiti</v>
          </cell>
        </row>
        <row r="7505">
          <cell r="H7505" t="str">
            <v>Etxebarri</v>
          </cell>
        </row>
        <row r="7506">
          <cell r="H7506" t="str">
            <v>Etxebarria</v>
          </cell>
        </row>
        <row r="7507">
          <cell r="H7507" t="str">
            <v>Forua</v>
          </cell>
        </row>
        <row r="7508">
          <cell r="H7508" t="str">
            <v>Fruiz</v>
          </cell>
        </row>
        <row r="7509">
          <cell r="H7509" t="str">
            <v>Galdakao</v>
          </cell>
        </row>
        <row r="7510">
          <cell r="H7510" t="str">
            <v>Galdames</v>
          </cell>
        </row>
        <row r="7511">
          <cell r="H7511" t="str">
            <v>Gamiz-Fika</v>
          </cell>
        </row>
        <row r="7512">
          <cell r="H7512" t="str">
            <v>Garai</v>
          </cell>
        </row>
        <row r="7513">
          <cell r="H7513" t="str">
            <v>Gatika</v>
          </cell>
        </row>
        <row r="7514">
          <cell r="H7514" t="str">
            <v>Gautegiz Arteaga</v>
          </cell>
        </row>
        <row r="7515">
          <cell r="H7515" t="str">
            <v>Gernika-Lumo</v>
          </cell>
        </row>
        <row r="7516">
          <cell r="H7516" t="str">
            <v>Getxo</v>
          </cell>
        </row>
        <row r="7517">
          <cell r="H7517" t="str">
            <v>Gizaburuaga</v>
          </cell>
        </row>
        <row r="7518">
          <cell r="H7518" t="str">
            <v>Gordexola</v>
          </cell>
        </row>
        <row r="7519">
          <cell r="H7519" t="str">
            <v>Gorliz</v>
          </cell>
        </row>
        <row r="7520">
          <cell r="H7520" t="str">
            <v>Güeñes</v>
          </cell>
        </row>
        <row r="7521">
          <cell r="H7521" t="str">
            <v>Ibarrangelu</v>
          </cell>
        </row>
        <row r="7522">
          <cell r="H7522" t="str">
            <v>Igorre</v>
          </cell>
        </row>
        <row r="7523">
          <cell r="H7523" t="str">
            <v>Ispaster</v>
          </cell>
        </row>
        <row r="7524">
          <cell r="H7524" t="str">
            <v>Iurreta</v>
          </cell>
        </row>
        <row r="7525">
          <cell r="H7525" t="str">
            <v>Izurtza</v>
          </cell>
        </row>
        <row r="7526">
          <cell r="H7526" t="str">
            <v>Karrantza Harana/Valle de Carranza</v>
          </cell>
        </row>
        <row r="7527">
          <cell r="H7527" t="str">
            <v>Kortezubi</v>
          </cell>
        </row>
        <row r="7528">
          <cell r="H7528" t="str">
            <v>Lanestosa</v>
          </cell>
        </row>
        <row r="7529">
          <cell r="H7529" t="str">
            <v>Larrabetzu</v>
          </cell>
        </row>
        <row r="7530">
          <cell r="H7530" t="str">
            <v>Laukiz</v>
          </cell>
        </row>
        <row r="7531">
          <cell r="H7531" t="str">
            <v>Leioa</v>
          </cell>
        </row>
        <row r="7532">
          <cell r="H7532" t="str">
            <v>Lekeitio</v>
          </cell>
        </row>
        <row r="7533">
          <cell r="H7533" t="str">
            <v>Lemoa</v>
          </cell>
        </row>
        <row r="7534">
          <cell r="H7534" t="str">
            <v>Lemoiz</v>
          </cell>
        </row>
        <row r="7535">
          <cell r="H7535" t="str">
            <v>Lezama</v>
          </cell>
        </row>
        <row r="7536">
          <cell r="H7536" t="str">
            <v>Loiu</v>
          </cell>
        </row>
        <row r="7537">
          <cell r="H7537" t="str">
            <v>Mallabia</v>
          </cell>
        </row>
        <row r="7538">
          <cell r="H7538" t="str">
            <v>Mañaria</v>
          </cell>
        </row>
        <row r="7539">
          <cell r="H7539" t="str">
            <v>Markina-Xemein</v>
          </cell>
        </row>
        <row r="7540">
          <cell r="H7540" t="str">
            <v>Maruri-Jatabe</v>
          </cell>
        </row>
        <row r="7541">
          <cell r="H7541" t="str">
            <v>Mendata</v>
          </cell>
        </row>
        <row r="7542">
          <cell r="H7542" t="str">
            <v>Mendexa</v>
          </cell>
        </row>
        <row r="7543">
          <cell r="H7543" t="str">
            <v>Meñaka</v>
          </cell>
        </row>
        <row r="7544">
          <cell r="H7544" t="str">
            <v>Morga</v>
          </cell>
        </row>
        <row r="7545">
          <cell r="H7545" t="str">
            <v>Mundaka</v>
          </cell>
        </row>
        <row r="7546">
          <cell r="H7546" t="str">
            <v>Mungia</v>
          </cell>
        </row>
        <row r="7547">
          <cell r="H7547" t="str">
            <v>Munitibar-Arbatzegi Gerrikaitz</v>
          </cell>
        </row>
        <row r="7548">
          <cell r="H7548" t="str">
            <v>Murueta</v>
          </cell>
        </row>
        <row r="7549">
          <cell r="H7549" t="str">
            <v>Muskiz</v>
          </cell>
        </row>
        <row r="7550">
          <cell r="H7550" t="str">
            <v>Muxika</v>
          </cell>
        </row>
        <row r="7551">
          <cell r="H7551" t="str">
            <v>Nabarniz</v>
          </cell>
        </row>
        <row r="7552">
          <cell r="H7552" t="str">
            <v>Ondarroa</v>
          </cell>
        </row>
        <row r="7553">
          <cell r="H7553" t="str">
            <v>Orozko</v>
          </cell>
        </row>
        <row r="7554">
          <cell r="H7554" t="str">
            <v>Ortuella</v>
          </cell>
        </row>
        <row r="7555">
          <cell r="H7555" t="str">
            <v>Otxandio</v>
          </cell>
        </row>
        <row r="7556">
          <cell r="H7556" t="str">
            <v>Plentzia</v>
          </cell>
        </row>
        <row r="7557">
          <cell r="H7557" t="str">
            <v>Portugalete</v>
          </cell>
        </row>
        <row r="7558">
          <cell r="H7558" t="str">
            <v>Santurtzi</v>
          </cell>
        </row>
        <row r="7559">
          <cell r="H7559" t="str">
            <v>Sestao</v>
          </cell>
        </row>
        <row r="7560">
          <cell r="H7560" t="str">
            <v>Sondika</v>
          </cell>
        </row>
        <row r="7561">
          <cell r="H7561" t="str">
            <v>Sopelana</v>
          </cell>
        </row>
        <row r="7562">
          <cell r="H7562" t="str">
            <v>Sopuerta</v>
          </cell>
        </row>
        <row r="7563">
          <cell r="H7563" t="str">
            <v>Sukarrieta</v>
          </cell>
        </row>
        <row r="7564">
          <cell r="H7564" t="str">
            <v>Trucios-Turtzioz</v>
          </cell>
        </row>
        <row r="7565">
          <cell r="H7565" t="str">
            <v>Ubide</v>
          </cell>
        </row>
        <row r="7566">
          <cell r="H7566" t="str">
            <v>Ugao-Miraballes</v>
          </cell>
        </row>
        <row r="7567">
          <cell r="H7567" t="str">
            <v>Urduliz</v>
          </cell>
        </row>
        <row r="7568">
          <cell r="H7568" t="str">
            <v>Urduña/Orduña</v>
          </cell>
        </row>
        <row r="7569">
          <cell r="H7569" t="str">
            <v>Valle de Trápaga-Trapagaran</v>
          </cell>
        </row>
        <row r="7570">
          <cell r="H7570" t="str">
            <v>Zaldibar</v>
          </cell>
        </row>
        <row r="7571">
          <cell r="H7571" t="str">
            <v>Zalla</v>
          </cell>
        </row>
        <row r="7572">
          <cell r="H7572" t="str">
            <v>Zamudio</v>
          </cell>
        </row>
        <row r="7573">
          <cell r="H7573" t="str">
            <v>Zaratamo</v>
          </cell>
        </row>
        <row r="7574">
          <cell r="H7574" t="str">
            <v>Zeanuri</v>
          </cell>
        </row>
        <row r="7575">
          <cell r="H7575" t="str">
            <v>Zeberio</v>
          </cell>
        </row>
        <row r="7576">
          <cell r="H7576" t="str">
            <v>Zierbena</v>
          </cell>
        </row>
        <row r="7577">
          <cell r="H7577" t="str">
            <v>Ziortza-Bolibar</v>
          </cell>
        </row>
        <row r="7578">
          <cell r="H7578" t="str">
            <v>Abezames</v>
          </cell>
        </row>
        <row r="7579">
          <cell r="H7579" t="str">
            <v>Alcañices</v>
          </cell>
        </row>
        <row r="7580">
          <cell r="H7580" t="str">
            <v>Alcubilla de Nogales</v>
          </cell>
        </row>
        <row r="7581">
          <cell r="H7581" t="str">
            <v>Alfaraz de Sayago</v>
          </cell>
        </row>
        <row r="7582">
          <cell r="H7582" t="str">
            <v>Algodre</v>
          </cell>
        </row>
        <row r="7583">
          <cell r="H7583" t="str">
            <v>Almaraz de Duero</v>
          </cell>
        </row>
        <row r="7584">
          <cell r="H7584" t="str">
            <v>Almeida de Sayago</v>
          </cell>
        </row>
        <row r="7585">
          <cell r="H7585" t="str">
            <v>Andavías</v>
          </cell>
        </row>
        <row r="7586">
          <cell r="H7586" t="str">
            <v>Arcenillas</v>
          </cell>
        </row>
        <row r="7587">
          <cell r="H7587" t="str">
            <v>Arcos de la Polvorosa</v>
          </cell>
        </row>
        <row r="7588">
          <cell r="H7588" t="str">
            <v>Argañín</v>
          </cell>
        </row>
        <row r="7589">
          <cell r="H7589" t="str">
            <v>Argujillo</v>
          </cell>
        </row>
        <row r="7590">
          <cell r="H7590" t="str">
            <v>Arquillinos</v>
          </cell>
        </row>
        <row r="7591">
          <cell r="H7591" t="str">
            <v>Arrabalde</v>
          </cell>
        </row>
        <row r="7592">
          <cell r="H7592" t="str">
            <v>Aspariegos</v>
          </cell>
        </row>
        <row r="7593">
          <cell r="H7593" t="str">
            <v>Asturianos</v>
          </cell>
        </row>
        <row r="7594">
          <cell r="H7594" t="str">
            <v>Ayoó de Vidriales</v>
          </cell>
        </row>
        <row r="7595">
          <cell r="H7595" t="str">
            <v>Barcial del Barco</v>
          </cell>
        </row>
        <row r="7596">
          <cell r="H7596" t="str">
            <v>Belver de los Montes</v>
          </cell>
        </row>
        <row r="7597">
          <cell r="H7597" t="str">
            <v>Benavente</v>
          </cell>
        </row>
        <row r="7598">
          <cell r="H7598" t="str">
            <v>Benegiles</v>
          </cell>
        </row>
        <row r="7599">
          <cell r="H7599" t="str">
            <v>Bermillo de Sayago</v>
          </cell>
        </row>
        <row r="7600">
          <cell r="H7600" t="str">
            <v>Bóveda de Toro, La</v>
          </cell>
        </row>
        <row r="7601">
          <cell r="H7601" t="str">
            <v>Bretó</v>
          </cell>
        </row>
        <row r="7602">
          <cell r="H7602" t="str">
            <v>Bretocino</v>
          </cell>
        </row>
        <row r="7603">
          <cell r="H7603" t="str">
            <v>Brime de Sog</v>
          </cell>
        </row>
        <row r="7604">
          <cell r="H7604" t="str">
            <v>Brime de Urz</v>
          </cell>
        </row>
        <row r="7605">
          <cell r="H7605" t="str">
            <v>Burganes de Valverde</v>
          </cell>
        </row>
        <row r="7606">
          <cell r="H7606" t="str">
            <v>Bustillo del Oro</v>
          </cell>
        </row>
        <row r="7607">
          <cell r="H7607" t="str">
            <v>Cabañas de Sayago</v>
          </cell>
        </row>
        <row r="7608">
          <cell r="H7608" t="str">
            <v>Calzadilla de Tera</v>
          </cell>
        </row>
        <row r="7609">
          <cell r="H7609" t="str">
            <v>Camarzana de Tera</v>
          </cell>
        </row>
        <row r="7610">
          <cell r="H7610" t="str">
            <v>Cañizal</v>
          </cell>
        </row>
        <row r="7611">
          <cell r="H7611" t="str">
            <v>Cañizo</v>
          </cell>
        </row>
        <row r="7612">
          <cell r="H7612" t="str">
            <v>Carbajales de Alba</v>
          </cell>
        </row>
        <row r="7613">
          <cell r="H7613" t="str">
            <v>Carbellino</v>
          </cell>
        </row>
        <row r="7614">
          <cell r="H7614" t="str">
            <v>Casaseca de Campeán</v>
          </cell>
        </row>
        <row r="7615">
          <cell r="H7615" t="str">
            <v>Casaseca de las Chanas</v>
          </cell>
        </row>
        <row r="7616">
          <cell r="H7616" t="str">
            <v>Castrillo de la Guareña</v>
          </cell>
        </row>
        <row r="7617">
          <cell r="H7617" t="str">
            <v>Castrogonzalo</v>
          </cell>
        </row>
        <row r="7618">
          <cell r="H7618" t="str">
            <v>Castronuevo</v>
          </cell>
        </row>
        <row r="7619">
          <cell r="H7619" t="str">
            <v>Castroverde de Campos</v>
          </cell>
        </row>
        <row r="7620">
          <cell r="H7620" t="str">
            <v>Cazurra</v>
          </cell>
        </row>
        <row r="7621">
          <cell r="H7621" t="str">
            <v>Cerecinos de Campos</v>
          </cell>
        </row>
        <row r="7622">
          <cell r="H7622" t="str">
            <v>Cerecinos del Carrizal</v>
          </cell>
        </row>
        <row r="7623">
          <cell r="H7623" t="str">
            <v>Cernadilla</v>
          </cell>
        </row>
        <row r="7624">
          <cell r="H7624" t="str">
            <v>Cobreros</v>
          </cell>
        </row>
        <row r="7625">
          <cell r="H7625" t="str">
            <v>Coomonte</v>
          </cell>
        </row>
        <row r="7626">
          <cell r="H7626" t="str">
            <v>Coreses</v>
          </cell>
        </row>
        <row r="7627">
          <cell r="H7627" t="str">
            <v>Corrales del Vino</v>
          </cell>
        </row>
        <row r="7628">
          <cell r="H7628" t="str">
            <v>Cotanes del Monte</v>
          </cell>
        </row>
        <row r="7629">
          <cell r="H7629" t="str">
            <v>Cubillos</v>
          </cell>
        </row>
        <row r="7630">
          <cell r="H7630" t="str">
            <v>Cubo de Benavente</v>
          </cell>
        </row>
        <row r="7631">
          <cell r="H7631" t="str">
            <v>Cubo de Tierra del Vino, El</v>
          </cell>
        </row>
        <row r="7632">
          <cell r="H7632" t="str">
            <v>Cuelgamures</v>
          </cell>
        </row>
        <row r="7633">
          <cell r="H7633" t="str">
            <v>Entrala</v>
          </cell>
        </row>
        <row r="7634">
          <cell r="H7634" t="str">
            <v>Espadañedo</v>
          </cell>
        </row>
        <row r="7635">
          <cell r="H7635" t="str">
            <v>Faramontanos de Tábara</v>
          </cell>
        </row>
        <row r="7636">
          <cell r="H7636" t="str">
            <v>Fariza</v>
          </cell>
        </row>
        <row r="7637">
          <cell r="H7637" t="str">
            <v>Fermoselle</v>
          </cell>
        </row>
        <row r="7638">
          <cell r="H7638" t="str">
            <v>Ferreras de Abajo</v>
          </cell>
        </row>
        <row r="7639">
          <cell r="H7639" t="str">
            <v>Ferreras de Arriba</v>
          </cell>
        </row>
        <row r="7640">
          <cell r="H7640" t="str">
            <v>Ferreruela</v>
          </cell>
        </row>
        <row r="7641">
          <cell r="H7641" t="str">
            <v>Figueruela de Arriba</v>
          </cell>
        </row>
        <row r="7642">
          <cell r="H7642" t="str">
            <v>Fonfría</v>
          </cell>
        </row>
        <row r="7643">
          <cell r="H7643" t="str">
            <v>Fresno de la Polvorosa</v>
          </cell>
        </row>
        <row r="7644">
          <cell r="H7644" t="str">
            <v>Fresno de la Ribera</v>
          </cell>
        </row>
        <row r="7645">
          <cell r="H7645" t="str">
            <v>Fresno de Sayago</v>
          </cell>
        </row>
        <row r="7646">
          <cell r="H7646" t="str">
            <v>Friera de Valverde</v>
          </cell>
        </row>
        <row r="7647">
          <cell r="H7647" t="str">
            <v>Fuente Encalada</v>
          </cell>
        </row>
        <row r="7648">
          <cell r="H7648" t="str">
            <v>Fuentelapeña</v>
          </cell>
        </row>
        <row r="7649">
          <cell r="H7649" t="str">
            <v>Fuentes de Ropel</v>
          </cell>
        </row>
        <row r="7650">
          <cell r="H7650" t="str">
            <v>Fuentesaúco</v>
          </cell>
        </row>
        <row r="7651">
          <cell r="H7651" t="str">
            <v>Fuentesecas</v>
          </cell>
        </row>
        <row r="7652">
          <cell r="H7652" t="str">
            <v>Fuentespreadas</v>
          </cell>
        </row>
        <row r="7653">
          <cell r="H7653" t="str">
            <v>Galende</v>
          </cell>
        </row>
        <row r="7654">
          <cell r="H7654" t="str">
            <v>Gallegos del Pan</v>
          </cell>
        </row>
        <row r="7655">
          <cell r="H7655" t="str">
            <v>Gallegos del Río</v>
          </cell>
        </row>
        <row r="7656">
          <cell r="H7656" t="str">
            <v>Gamones</v>
          </cell>
        </row>
        <row r="7657">
          <cell r="H7657" t="str">
            <v>Gema</v>
          </cell>
        </row>
        <row r="7658">
          <cell r="H7658" t="str">
            <v>Granja de Moreruela</v>
          </cell>
        </row>
        <row r="7659">
          <cell r="H7659" t="str">
            <v>Granucillo</v>
          </cell>
        </row>
        <row r="7660">
          <cell r="H7660" t="str">
            <v>Guarrate</v>
          </cell>
        </row>
        <row r="7661">
          <cell r="H7661" t="str">
            <v>Hermisende</v>
          </cell>
        </row>
        <row r="7662">
          <cell r="H7662" t="str">
            <v>Hiniesta, La</v>
          </cell>
        </row>
        <row r="7663">
          <cell r="H7663" t="str">
            <v>Jambrina</v>
          </cell>
        </row>
        <row r="7664">
          <cell r="H7664" t="str">
            <v>Justel</v>
          </cell>
        </row>
        <row r="7665">
          <cell r="H7665" t="str">
            <v>Losacino</v>
          </cell>
        </row>
        <row r="7666">
          <cell r="H7666" t="str">
            <v>Losacio</v>
          </cell>
        </row>
        <row r="7667">
          <cell r="H7667" t="str">
            <v>Lubián</v>
          </cell>
        </row>
        <row r="7668">
          <cell r="H7668" t="str">
            <v>Luelmo</v>
          </cell>
        </row>
        <row r="7669">
          <cell r="H7669" t="str">
            <v>Maderal, El</v>
          </cell>
        </row>
        <row r="7670">
          <cell r="H7670" t="str">
            <v>Madridanos</v>
          </cell>
        </row>
        <row r="7671">
          <cell r="H7671" t="str">
            <v>Mahide</v>
          </cell>
        </row>
        <row r="7672">
          <cell r="H7672" t="str">
            <v>Maire de Castroponce</v>
          </cell>
        </row>
        <row r="7673">
          <cell r="H7673" t="str">
            <v>Malva</v>
          </cell>
        </row>
        <row r="7674">
          <cell r="H7674" t="str">
            <v>Manganeses de la Lampreana</v>
          </cell>
        </row>
        <row r="7675">
          <cell r="H7675" t="str">
            <v>Manganeses de la Polvorosa</v>
          </cell>
        </row>
        <row r="7676">
          <cell r="H7676" t="str">
            <v>Manzanal de Arriba</v>
          </cell>
        </row>
        <row r="7677">
          <cell r="H7677" t="str">
            <v>Manzanal de los Infantes</v>
          </cell>
        </row>
        <row r="7678">
          <cell r="H7678" t="str">
            <v>Manzanal del Barco</v>
          </cell>
        </row>
        <row r="7679">
          <cell r="H7679" t="str">
            <v>Matilla de Arzón</v>
          </cell>
        </row>
        <row r="7680">
          <cell r="H7680" t="str">
            <v>Matilla la Seca</v>
          </cell>
        </row>
        <row r="7681">
          <cell r="H7681" t="str">
            <v>Mayalde</v>
          </cell>
        </row>
        <row r="7682">
          <cell r="H7682" t="str">
            <v>Melgar de Tera</v>
          </cell>
        </row>
        <row r="7683">
          <cell r="H7683" t="str">
            <v>Micereces de Tera</v>
          </cell>
        </row>
        <row r="7684">
          <cell r="H7684" t="str">
            <v>Milles de la Polvorosa</v>
          </cell>
        </row>
        <row r="7685">
          <cell r="H7685" t="str">
            <v>Molacillos</v>
          </cell>
        </row>
        <row r="7686">
          <cell r="H7686" t="str">
            <v>Molezuelas de la Carballeda</v>
          </cell>
        </row>
        <row r="7687">
          <cell r="H7687" t="str">
            <v>Mombuey</v>
          </cell>
        </row>
        <row r="7688">
          <cell r="H7688" t="str">
            <v>Monfarracinos</v>
          </cell>
        </row>
        <row r="7689">
          <cell r="H7689" t="str">
            <v>Montamarta</v>
          </cell>
        </row>
        <row r="7690">
          <cell r="H7690" t="str">
            <v>Moral de Sayago</v>
          </cell>
        </row>
        <row r="7691">
          <cell r="H7691" t="str">
            <v>Moraleja de Sayago</v>
          </cell>
        </row>
        <row r="7692">
          <cell r="H7692" t="str">
            <v>Moraleja del Vino</v>
          </cell>
        </row>
        <row r="7693">
          <cell r="H7693" t="str">
            <v>Morales de Rey</v>
          </cell>
        </row>
        <row r="7694">
          <cell r="H7694" t="str">
            <v>Morales de Toro</v>
          </cell>
        </row>
        <row r="7695">
          <cell r="H7695" t="str">
            <v>Morales de Valverde</v>
          </cell>
        </row>
        <row r="7696">
          <cell r="H7696" t="str">
            <v>Morales del Vino</v>
          </cell>
        </row>
        <row r="7697">
          <cell r="H7697" t="str">
            <v>Moralina</v>
          </cell>
        </row>
        <row r="7698">
          <cell r="H7698" t="str">
            <v>Moreruela de los Infanzones</v>
          </cell>
        </row>
        <row r="7699">
          <cell r="H7699" t="str">
            <v>Moreruela de Tábara</v>
          </cell>
        </row>
        <row r="7700">
          <cell r="H7700" t="str">
            <v>Muelas de los Caballeros</v>
          </cell>
        </row>
        <row r="7701">
          <cell r="H7701" t="str">
            <v>Muelas del Pan</v>
          </cell>
        </row>
        <row r="7702">
          <cell r="H7702" t="str">
            <v>Muga de Sayago</v>
          </cell>
        </row>
        <row r="7703">
          <cell r="H7703" t="str">
            <v>Navianos de Valverde</v>
          </cell>
        </row>
        <row r="7704">
          <cell r="H7704" t="str">
            <v>Olmillos de Castro</v>
          </cell>
        </row>
        <row r="7705">
          <cell r="H7705" t="str">
            <v>Otero de Bodas</v>
          </cell>
        </row>
        <row r="7706">
          <cell r="H7706" t="str">
            <v>Pajares de la Lampreana</v>
          </cell>
        </row>
        <row r="7707">
          <cell r="H7707" t="str">
            <v>Palacios de Sanabria</v>
          </cell>
        </row>
        <row r="7708">
          <cell r="H7708" t="str">
            <v>Palacios del Pan</v>
          </cell>
        </row>
        <row r="7709">
          <cell r="H7709" t="str">
            <v>Pedralba de la Pradería</v>
          </cell>
        </row>
        <row r="7710">
          <cell r="H7710" t="str">
            <v>Pego, El</v>
          </cell>
        </row>
        <row r="7711">
          <cell r="H7711" t="str">
            <v>Peleagonzalo</v>
          </cell>
        </row>
        <row r="7712">
          <cell r="H7712" t="str">
            <v>Peleas de Abajo</v>
          </cell>
        </row>
        <row r="7713">
          <cell r="H7713" t="str">
            <v>Peñausende</v>
          </cell>
        </row>
        <row r="7714">
          <cell r="H7714" t="str">
            <v>Peque</v>
          </cell>
        </row>
        <row r="7715">
          <cell r="H7715" t="str">
            <v>Perdigón, El</v>
          </cell>
        </row>
        <row r="7716">
          <cell r="H7716" t="str">
            <v>Pereruela</v>
          </cell>
        </row>
        <row r="7717">
          <cell r="H7717" t="str">
            <v>Perilla de Castro</v>
          </cell>
        </row>
        <row r="7718">
          <cell r="H7718" t="str">
            <v>Pías</v>
          </cell>
        </row>
        <row r="7719">
          <cell r="H7719" t="str">
            <v>Piedrahita de Castro</v>
          </cell>
        </row>
        <row r="7720">
          <cell r="H7720" t="str">
            <v>Pinilla de Toro</v>
          </cell>
        </row>
        <row r="7721">
          <cell r="H7721" t="str">
            <v>Pino del Oro</v>
          </cell>
        </row>
        <row r="7722">
          <cell r="H7722" t="str">
            <v>Piñero, El</v>
          </cell>
        </row>
        <row r="7723">
          <cell r="H7723" t="str">
            <v>Pobladura de Valderaduey</v>
          </cell>
        </row>
        <row r="7724">
          <cell r="H7724" t="str">
            <v>Pobladura del Valle</v>
          </cell>
        </row>
        <row r="7725">
          <cell r="H7725" t="str">
            <v>Porto</v>
          </cell>
        </row>
        <row r="7726">
          <cell r="H7726" t="str">
            <v>Pozoantiguo</v>
          </cell>
        </row>
        <row r="7727">
          <cell r="H7727" t="str">
            <v>Pozuelo de Tábara</v>
          </cell>
        </row>
        <row r="7728">
          <cell r="H7728" t="str">
            <v>Prado</v>
          </cell>
        </row>
        <row r="7729">
          <cell r="H7729" t="str">
            <v>Puebla de Sanabria</v>
          </cell>
        </row>
        <row r="7730">
          <cell r="H7730" t="str">
            <v>Pueblica de Valverde</v>
          </cell>
        </row>
        <row r="7731">
          <cell r="H7731" t="str">
            <v>Quintanilla de Urz</v>
          </cell>
        </row>
        <row r="7732">
          <cell r="H7732" t="str">
            <v>Quintanilla del Monte</v>
          </cell>
        </row>
        <row r="7733">
          <cell r="H7733" t="str">
            <v>Quintanilla del Olmo</v>
          </cell>
        </row>
        <row r="7734">
          <cell r="H7734" t="str">
            <v>Quiruelas de Vidriales</v>
          </cell>
        </row>
        <row r="7735">
          <cell r="H7735" t="str">
            <v>Rabanales</v>
          </cell>
        </row>
        <row r="7736">
          <cell r="H7736" t="str">
            <v>Rábano de Aliste</v>
          </cell>
        </row>
        <row r="7737">
          <cell r="H7737" t="str">
            <v>Requejo</v>
          </cell>
        </row>
        <row r="7738">
          <cell r="H7738" t="str">
            <v>Revellinos</v>
          </cell>
        </row>
        <row r="7739">
          <cell r="H7739" t="str">
            <v>Riofrío de Aliste</v>
          </cell>
        </row>
        <row r="7740">
          <cell r="H7740" t="str">
            <v>Rionegro del Puente</v>
          </cell>
        </row>
        <row r="7741">
          <cell r="H7741" t="str">
            <v>Roales</v>
          </cell>
        </row>
        <row r="7742">
          <cell r="H7742" t="str">
            <v>Robleda-Cervantes</v>
          </cell>
        </row>
        <row r="7743">
          <cell r="H7743" t="str">
            <v>Roelos de Sayago</v>
          </cell>
        </row>
        <row r="7744">
          <cell r="H7744" t="str">
            <v>Rosinos de la Requejada</v>
          </cell>
        </row>
        <row r="7745">
          <cell r="H7745" t="str">
            <v>Salce</v>
          </cell>
        </row>
        <row r="7746">
          <cell r="H7746" t="str">
            <v>Samir de los Caños</v>
          </cell>
        </row>
        <row r="7747">
          <cell r="H7747" t="str">
            <v>San Agustín del Pozo</v>
          </cell>
        </row>
        <row r="7748">
          <cell r="H7748" t="str">
            <v>San Cebrián de Castro</v>
          </cell>
        </row>
        <row r="7749">
          <cell r="H7749" t="str">
            <v>San Cristóbal de Entreviñas</v>
          </cell>
        </row>
        <row r="7750">
          <cell r="H7750" t="str">
            <v>San Esteban del Molar</v>
          </cell>
        </row>
        <row r="7751">
          <cell r="H7751" t="str">
            <v>San Justo</v>
          </cell>
        </row>
        <row r="7752">
          <cell r="H7752" t="str">
            <v>San Martín de Valderaduey</v>
          </cell>
        </row>
        <row r="7753">
          <cell r="H7753" t="str">
            <v>San Miguel de la Ribera</v>
          </cell>
        </row>
        <row r="7754">
          <cell r="H7754" t="str">
            <v>San Miguel del Valle</v>
          </cell>
        </row>
        <row r="7755">
          <cell r="H7755" t="str">
            <v>San Pedro de Ceque</v>
          </cell>
        </row>
        <row r="7756">
          <cell r="H7756" t="str">
            <v>San Pedro de la Nave-Almendra</v>
          </cell>
        </row>
        <row r="7757">
          <cell r="H7757" t="str">
            <v>San Vicente de la Cabeza</v>
          </cell>
        </row>
        <row r="7758">
          <cell r="H7758" t="str">
            <v>San Vitero</v>
          </cell>
        </row>
        <row r="7759">
          <cell r="H7759" t="str">
            <v>Santa Clara de Avedillo</v>
          </cell>
        </row>
        <row r="7760">
          <cell r="H7760" t="str">
            <v>Santa Colomba de las Monjas</v>
          </cell>
        </row>
        <row r="7761">
          <cell r="H7761" t="str">
            <v>Santa Cristina de la Polvorosa</v>
          </cell>
        </row>
        <row r="7762">
          <cell r="H7762" t="str">
            <v>Santa Croya de Tera</v>
          </cell>
        </row>
        <row r="7763">
          <cell r="H7763" t="str">
            <v>Santa Eufemia del Barco</v>
          </cell>
        </row>
        <row r="7764">
          <cell r="H7764" t="str">
            <v>Santa María de la Vega</v>
          </cell>
        </row>
        <row r="7765">
          <cell r="H7765" t="str">
            <v>Santa María de Valverde</v>
          </cell>
        </row>
        <row r="7766">
          <cell r="H7766" t="str">
            <v>Santibáñez de Tera</v>
          </cell>
        </row>
        <row r="7767">
          <cell r="H7767" t="str">
            <v>Santibáñez de Vidriales</v>
          </cell>
        </row>
        <row r="7768">
          <cell r="H7768" t="str">
            <v>Santovenia</v>
          </cell>
        </row>
        <row r="7769">
          <cell r="H7769" t="str">
            <v>Sanzoles</v>
          </cell>
        </row>
        <row r="7770">
          <cell r="H7770" t="str">
            <v>Tábara</v>
          </cell>
        </row>
        <row r="7771">
          <cell r="H7771" t="str">
            <v>Tapioles</v>
          </cell>
        </row>
        <row r="7772">
          <cell r="H7772" t="str">
            <v>Toro</v>
          </cell>
        </row>
        <row r="7773">
          <cell r="H7773" t="str">
            <v>Torre del Valle, La</v>
          </cell>
        </row>
        <row r="7774">
          <cell r="H7774" t="str">
            <v>Torregamones</v>
          </cell>
        </row>
        <row r="7775">
          <cell r="H7775" t="str">
            <v>Torres del Carrizal</v>
          </cell>
        </row>
        <row r="7776">
          <cell r="H7776" t="str">
            <v>Trabazos</v>
          </cell>
        </row>
        <row r="7777">
          <cell r="H7777" t="str">
            <v>Trefacio</v>
          </cell>
        </row>
        <row r="7778">
          <cell r="H7778" t="str">
            <v>Uña de Quintana</v>
          </cell>
        </row>
        <row r="7779">
          <cell r="H7779" t="str">
            <v>Vadillo de la Guareña</v>
          </cell>
        </row>
        <row r="7780">
          <cell r="H7780" t="str">
            <v>Valcabado</v>
          </cell>
        </row>
        <row r="7781">
          <cell r="H7781" t="str">
            <v>Valdefinjas</v>
          </cell>
        </row>
        <row r="7782">
          <cell r="H7782" t="str">
            <v>Valdescorriel</v>
          </cell>
        </row>
        <row r="7783">
          <cell r="H7783" t="str">
            <v>Vallesa de la Guareña</v>
          </cell>
        </row>
        <row r="7784">
          <cell r="H7784" t="str">
            <v>Vega de Tera</v>
          </cell>
        </row>
        <row r="7785">
          <cell r="H7785" t="str">
            <v>Vega de Villalobos</v>
          </cell>
        </row>
        <row r="7786">
          <cell r="H7786" t="str">
            <v>Vegalatrave</v>
          </cell>
        </row>
        <row r="7787">
          <cell r="H7787" t="str">
            <v>Venialbo</v>
          </cell>
        </row>
        <row r="7788">
          <cell r="H7788" t="str">
            <v>Vezdemarbán</v>
          </cell>
        </row>
        <row r="7789">
          <cell r="H7789" t="str">
            <v>Vidayanes</v>
          </cell>
        </row>
        <row r="7790">
          <cell r="H7790" t="str">
            <v>Videmala</v>
          </cell>
        </row>
        <row r="7791">
          <cell r="H7791" t="str">
            <v>Villabrázaro</v>
          </cell>
        </row>
        <row r="7792">
          <cell r="H7792" t="str">
            <v>Villabuena del Puente</v>
          </cell>
        </row>
        <row r="7793">
          <cell r="H7793" t="str">
            <v>Villadepera</v>
          </cell>
        </row>
        <row r="7794">
          <cell r="H7794" t="str">
            <v>Villaescusa</v>
          </cell>
        </row>
        <row r="7795">
          <cell r="H7795" t="str">
            <v>Villafáfila</v>
          </cell>
        </row>
        <row r="7796">
          <cell r="H7796" t="str">
            <v>Villaferrueña</v>
          </cell>
        </row>
        <row r="7797">
          <cell r="H7797" t="str">
            <v>Villageriz</v>
          </cell>
        </row>
        <row r="7798">
          <cell r="H7798" t="str">
            <v>Villalazán</v>
          </cell>
        </row>
        <row r="7799">
          <cell r="H7799" t="str">
            <v>Villalba de la Lampreana</v>
          </cell>
        </row>
        <row r="7800">
          <cell r="H7800" t="str">
            <v>Villalcampo</v>
          </cell>
        </row>
        <row r="7801">
          <cell r="H7801" t="str">
            <v>Villalobos</v>
          </cell>
        </row>
        <row r="7802">
          <cell r="H7802" t="str">
            <v>Villalonso</v>
          </cell>
        </row>
        <row r="7803">
          <cell r="H7803" t="str">
            <v>Villalpando</v>
          </cell>
        </row>
        <row r="7804">
          <cell r="H7804" t="str">
            <v>Villalube</v>
          </cell>
        </row>
        <row r="7805">
          <cell r="H7805" t="str">
            <v>Villamayor de Campos</v>
          </cell>
        </row>
        <row r="7806">
          <cell r="H7806" t="str">
            <v>Villamor de los Escuderos</v>
          </cell>
        </row>
        <row r="7807">
          <cell r="H7807" t="str">
            <v>Villanázar</v>
          </cell>
        </row>
        <row r="7808">
          <cell r="H7808" t="str">
            <v>Villanueva de Azoague</v>
          </cell>
        </row>
        <row r="7809">
          <cell r="H7809" t="str">
            <v>Villanueva de Campeán</v>
          </cell>
        </row>
        <row r="7810">
          <cell r="H7810" t="str">
            <v>Villanueva de las Peras</v>
          </cell>
        </row>
        <row r="7811">
          <cell r="H7811" t="str">
            <v>Villanueva del Campo</v>
          </cell>
        </row>
        <row r="7812">
          <cell r="H7812" t="str">
            <v>Villar de Fallaves</v>
          </cell>
        </row>
        <row r="7813">
          <cell r="H7813" t="str">
            <v>Villar del Buey</v>
          </cell>
        </row>
        <row r="7814">
          <cell r="H7814" t="str">
            <v>Villaralbo</v>
          </cell>
        </row>
        <row r="7815">
          <cell r="H7815" t="str">
            <v>Villardeciervos</v>
          </cell>
        </row>
        <row r="7816">
          <cell r="H7816" t="str">
            <v>Villardiegua de la Ribera</v>
          </cell>
        </row>
        <row r="7817">
          <cell r="H7817" t="str">
            <v>Villárdiga</v>
          </cell>
        </row>
        <row r="7818">
          <cell r="H7818" t="str">
            <v>Villardondiego</v>
          </cell>
        </row>
        <row r="7819">
          <cell r="H7819" t="str">
            <v>Villarrín de Campos</v>
          </cell>
        </row>
        <row r="7820">
          <cell r="H7820" t="str">
            <v>Villaseco del Pan</v>
          </cell>
        </row>
        <row r="7821">
          <cell r="H7821" t="str">
            <v>Villavendimio</v>
          </cell>
        </row>
        <row r="7822">
          <cell r="H7822" t="str">
            <v>Villaveza de Valverde</v>
          </cell>
        </row>
        <row r="7823">
          <cell r="H7823" t="str">
            <v>Villaveza del Agua</v>
          </cell>
        </row>
        <row r="7824">
          <cell r="H7824" t="str">
            <v>Viñas</v>
          </cell>
        </row>
        <row r="7825">
          <cell r="H7825" t="str">
            <v>Zamora</v>
          </cell>
        </row>
        <row r="7826">
          <cell r="H7826" t="str">
            <v>Abanto</v>
          </cell>
        </row>
        <row r="7827">
          <cell r="H7827" t="str">
            <v>Acered</v>
          </cell>
        </row>
        <row r="7828">
          <cell r="H7828" t="str">
            <v>Agón</v>
          </cell>
        </row>
        <row r="7829">
          <cell r="H7829" t="str">
            <v>Aguarón</v>
          </cell>
        </row>
        <row r="7830">
          <cell r="H7830" t="str">
            <v>Aguilón</v>
          </cell>
        </row>
        <row r="7831">
          <cell r="H7831" t="str">
            <v>Ainzón</v>
          </cell>
        </row>
        <row r="7832">
          <cell r="H7832" t="str">
            <v>Aladrén</v>
          </cell>
        </row>
        <row r="7833">
          <cell r="H7833" t="str">
            <v>Alagón</v>
          </cell>
        </row>
        <row r="7834">
          <cell r="H7834" t="str">
            <v>Alarba</v>
          </cell>
        </row>
        <row r="7835">
          <cell r="H7835" t="str">
            <v>Alberite de San Juan</v>
          </cell>
        </row>
        <row r="7836">
          <cell r="H7836" t="str">
            <v>Albeta</v>
          </cell>
        </row>
        <row r="7837">
          <cell r="H7837" t="str">
            <v>Alborge</v>
          </cell>
        </row>
        <row r="7838">
          <cell r="H7838" t="str">
            <v>Alcalá de Ebro</v>
          </cell>
        </row>
        <row r="7839">
          <cell r="H7839" t="str">
            <v>Alcalá de Moncayo</v>
          </cell>
        </row>
        <row r="7840">
          <cell r="H7840" t="str">
            <v>Alconchel de Ariza</v>
          </cell>
        </row>
        <row r="7841">
          <cell r="H7841" t="str">
            <v>Aldehuela de Liestos</v>
          </cell>
        </row>
        <row r="7842">
          <cell r="H7842" t="str">
            <v>Alfajarín</v>
          </cell>
        </row>
        <row r="7843">
          <cell r="H7843" t="str">
            <v>Alfamén</v>
          </cell>
        </row>
        <row r="7844">
          <cell r="H7844" t="str">
            <v>Alforque</v>
          </cell>
        </row>
        <row r="7845">
          <cell r="H7845" t="str">
            <v>Alhama de Aragón</v>
          </cell>
        </row>
        <row r="7846">
          <cell r="H7846" t="str">
            <v>Almochuel</v>
          </cell>
        </row>
        <row r="7847">
          <cell r="H7847" t="str">
            <v>Almolda, La</v>
          </cell>
        </row>
        <row r="7848">
          <cell r="H7848" t="str">
            <v>Almonacid de la Cuba</v>
          </cell>
        </row>
        <row r="7849">
          <cell r="H7849" t="str">
            <v>Almonacid de la Sierra</v>
          </cell>
        </row>
        <row r="7850">
          <cell r="H7850" t="str">
            <v>Almunia de Doña Godina, La</v>
          </cell>
        </row>
        <row r="7851">
          <cell r="H7851" t="str">
            <v>Alpartir</v>
          </cell>
        </row>
        <row r="7852">
          <cell r="H7852" t="str">
            <v>Ambel</v>
          </cell>
        </row>
        <row r="7853">
          <cell r="H7853" t="str">
            <v>Anento</v>
          </cell>
        </row>
        <row r="7854">
          <cell r="H7854" t="str">
            <v>Aniñón</v>
          </cell>
        </row>
        <row r="7855">
          <cell r="H7855" t="str">
            <v>Añón de Moncayo</v>
          </cell>
        </row>
        <row r="7856">
          <cell r="H7856" t="str">
            <v>Aranda de Moncayo</v>
          </cell>
        </row>
        <row r="7857">
          <cell r="H7857" t="str">
            <v>Arándiga</v>
          </cell>
        </row>
        <row r="7858">
          <cell r="H7858" t="str">
            <v>Ardisa</v>
          </cell>
        </row>
        <row r="7859">
          <cell r="H7859" t="str">
            <v>Ariza</v>
          </cell>
        </row>
        <row r="7860">
          <cell r="H7860" t="str">
            <v>Artieda</v>
          </cell>
        </row>
        <row r="7861">
          <cell r="H7861" t="str">
            <v>Asín</v>
          </cell>
        </row>
        <row r="7862">
          <cell r="H7862" t="str">
            <v>Atea</v>
          </cell>
        </row>
        <row r="7863">
          <cell r="H7863" t="str">
            <v>Ateca</v>
          </cell>
        </row>
        <row r="7864">
          <cell r="H7864" t="str">
            <v>Azuara</v>
          </cell>
        </row>
        <row r="7865">
          <cell r="H7865" t="str">
            <v>Badules</v>
          </cell>
        </row>
        <row r="7866">
          <cell r="H7866" t="str">
            <v>Bagüés</v>
          </cell>
        </row>
        <row r="7867">
          <cell r="H7867" t="str">
            <v>Balconchán</v>
          </cell>
        </row>
        <row r="7868">
          <cell r="H7868" t="str">
            <v>Bárboles</v>
          </cell>
        </row>
        <row r="7869">
          <cell r="H7869" t="str">
            <v>Bardallur</v>
          </cell>
        </row>
        <row r="7870">
          <cell r="H7870" t="str">
            <v>Belchite</v>
          </cell>
        </row>
        <row r="7871">
          <cell r="H7871" t="str">
            <v>Belmonte de Gracián</v>
          </cell>
        </row>
        <row r="7872">
          <cell r="H7872" t="str">
            <v>Berdejo</v>
          </cell>
        </row>
        <row r="7873">
          <cell r="H7873" t="str">
            <v>Berrueco</v>
          </cell>
        </row>
        <row r="7874">
          <cell r="H7874" t="str">
            <v>Biel</v>
          </cell>
        </row>
        <row r="7875">
          <cell r="H7875" t="str">
            <v>Bijuesca</v>
          </cell>
        </row>
        <row r="7876">
          <cell r="H7876" t="str">
            <v>Biota</v>
          </cell>
        </row>
        <row r="7877">
          <cell r="H7877" t="str">
            <v>Bisimbre</v>
          </cell>
        </row>
        <row r="7878">
          <cell r="H7878" t="str">
            <v>Boquiñeni</v>
          </cell>
        </row>
        <row r="7879">
          <cell r="H7879" t="str">
            <v>Bordalba</v>
          </cell>
        </row>
        <row r="7880">
          <cell r="H7880" t="str">
            <v>Borja</v>
          </cell>
        </row>
        <row r="7881">
          <cell r="H7881" t="str">
            <v>Botorrita</v>
          </cell>
        </row>
        <row r="7882">
          <cell r="H7882" t="str">
            <v>Brea de Aragón</v>
          </cell>
        </row>
        <row r="7883">
          <cell r="H7883" t="str">
            <v>Bubierca</v>
          </cell>
        </row>
        <row r="7884">
          <cell r="H7884" t="str">
            <v>Bujaraloz</v>
          </cell>
        </row>
        <row r="7885">
          <cell r="H7885" t="str">
            <v>Bulbuente</v>
          </cell>
        </row>
        <row r="7886">
          <cell r="H7886" t="str">
            <v>Bureta</v>
          </cell>
        </row>
        <row r="7887">
          <cell r="H7887" t="str">
            <v>Burgo de Ebro, El</v>
          </cell>
        </row>
        <row r="7888">
          <cell r="H7888" t="str">
            <v>Buste, El</v>
          </cell>
        </row>
        <row r="7889">
          <cell r="H7889" t="str">
            <v>Cabañas de Ebro</v>
          </cell>
        </row>
        <row r="7890">
          <cell r="H7890" t="str">
            <v>Cabolafuente</v>
          </cell>
        </row>
        <row r="7891">
          <cell r="H7891" t="str">
            <v>Cadrete</v>
          </cell>
        </row>
        <row r="7892">
          <cell r="H7892" t="str">
            <v>Calatayud</v>
          </cell>
        </row>
        <row r="7893">
          <cell r="H7893" t="str">
            <v>Calatorao</v>
          </cell>
        </row>
        <row r="7894">
          <cell r="H7894" t="str">
            <v>Calcena</v>
          </cell>
        </row>
        <row r="7895">
          <cell r="H7895" t="str">
            <v>Calmarza</v>
          </cell>
        </row>
        <row r="7896">
          <cell r="H7896" t="str">
            <v>Campillo de Aragón</v>
          </cell>
        </row>
        <row r="7897">
          <cell r="H7897" t="str">
            <v>Carenas</v>
          </cell>
        </row>
        <row r="7898">
          <cell r="H7898" t="str">
            <v>Cariñena</v>
          </cell>
        </row>
        <row r="7899">
          <cell r="H7899" t="str">
            <v>Caspe</v>
          </cell>
        </row>
        <row r="7900">
          <cell r="H7900" t="str">
            <v>Castejón de Alarba</v>
          </cell>
        </row>
        <row r="7901">
          <cell r="H7901" t="str">
            <v>Castejón de las Armas</v>
          </cell>
        </row>
        <row r="7902">
          <cell r="H7902" t="str">
            <v>Castejón de Valdejasa</v>
          </cell>
        </row>
        <row r="7903">
          <cell r="H7903" t="str">
            <v>Castiliscar</v>
          </cell>
        </row>
        <row r="7904">
          <cell r="H7904" t="str">
            <v>Cervera de la Cañada</v>
          </cell>
        </row>
        <row r="7905">
          <cell r="H7905" t="str">
            <v>Cerveruela</v>
          </cell>
        </row>
        <row r="7906">
          <cell r="H7906" t="str">
            <v>Cetina</v>
          </cell>
        </row>
        <row r="7907">
          <cell r="H7907" t="str">
            <v>Chiprana</v>
          </cell>
        </row>
        <row r="7908">
          <cell r="H7908" t="str">
            <v>Chodes</v>
          </cell>
        </row>
        <row r="7909">
          <cell r="H7909" t="str">
            <v>Cimballa</v>
          </cell>
        </row>
        <row r="7910">
          <cell r="H7910" t="str">
            <v>Cinco Olivas</v>
          </cell>
        </row>
        <row r="7911">
          <cell r="H7911" t="str">
            <v>Clarés de Ribota</v>
          </cell>
        </row>
        <row r="7912">
          <cell r="H7912" t="str">
            <v>Codo</v>
          </cell>
        </row>
        <row r="7913">
          <cell r="H7913" t="str">
            <v>Codos</v>
          </cell>
        </row>
        <row r="7914">
          <cell r="H7914" t="str">
            <v>Contamina</v>
          </cell>
        </row>
        <row r="7915">
          <cell r="H7915" t="str">
            <v>Cosuenda</v>
          </cell>
        </row>
        <row r="7916">
          <cell r="H7916" t="str">
            <v>Cuarte de Huerva</v>
          </cell>
        </row>
        <row r="7917">
          <cell r="H7917" t="str">
            <v>Cubel</v>
          </cell>
        </row>
        <row r="7918">
          <cell r="H7918" t="str">
            <v>Cuerlas, Las</v>
          </cell>
        </row>
        <row r="7919">
          <cell r="H7919" t="str">
            <v>Daroca</v>
          </cell>
        </row>
        <row r="7920">
          <cell r="H7920" t="str">
            <v>Ejea de los Caballeros</v>
          </cell>
        </row>
        <row r="7921">
          <cell r="H7921" t="str">
            <v>Embid de Ariza</v>
          </cell>
        </row>
        <row r="7922">
          <cell r="H7922" t="str">
            <v>Encinacorba</v>
          </cell>
        </row>
        <row r="7923">
          <cell r="H7923" t="str">
            <v>Épila</v>
          </cell>
        </row>
        <row r="7924">
          <cell r="H7924" t="str">
            <v>Erla</v>
          </cell>
        </row>
        <row r="7925">
          <cell r="H7925" t="str">
            <v>Escatrón</v>
          </cell>
        </row>
        <row r="7926">
          <cell r="H7926" t="str">
            <v>Fabara</v>
          </cell>
        </row>
        <row r="7927">
          <cell r="H7927" t="str">
            <v>Farlete</v>
          </cell>
        </row>
        <row r="7928">
          <cell r="H7928" t="str">
            <v>Fayón</v>
          </cell>
        </row>
        <row r="7929">
          <cell r="H7929" t="str">
            <v>Fayos, Los</v>
          </cell>
        </row>
        <row r="7930">
          <cell r="H7930" t="str">
            <v>Figueruelas</v>
          </cell>
        </row>
        <row r="7931">
          <cell r="H7931" t="str">
            <v>Fombuena</v>
          </cell>
        </row>
        <row r="7932">
          <cell r="H7932" t="str">
            <v>Frago, El</v>
          </cell>
        </row>
        <row r="7933">
          <cell r="H7933" t="str">
            <v>Frasno, El</v>
          </cell>
        </row>
        <row r="7934">
          <cell r="H7934" t="str">
            <v>Fréscano</v>
          </cell>
        </row>
        <row r="7935">
          <cell r="H7935" t="str">
            <v>Fuendejalón</v>
          </cell>
        </row>
        <row r="7936">
          <cell r="H7936" t="str">
            <v>Fuendetodos</v>
          </cell>
        </row>
        <row r="7937">
          <cell r="H7937" t="str">
            <v>Fuentes de Ebro</v>
          </cell>
        </row>
        <row r="7938">
          <cell r="H7938" t="str">
            <v>Fuentes de Jiloca</v>
          </cell>
        </row>
        <row r="7939">
          <cell r="H7939" t="str">
            <v>Gallocanta</v>
          </cell>
        </row>
        <row r="7940">
          <cell r="H7940" t="str">
            <v>Gallur</v>
          </cell>
        </row>
        <row r="7941">
          <cell r="H7941" t="str">
            <v>Gelsa</v>
          </cell>
        </row>
        <row r="7942">
          <cell r="H7942" t="str">
            <v>Godojos</v>
          </cell>
        </row>
        <row r="7943">
          <cell r="H7943" t="str">
            <v>Gotor</v>
          </cell>
        </row>
        <row r="7944">
          <cell r="H7944" t="str">
            <v>Grisel</v>
          </cell>
        </row>
        <row r="7945">
          <cell r="H7945" t="str">
            <v>Grisén</v>
          </cell>
        </row>
        <row r="7946">
          <cell r="H7946" t="str">
            <v>Herrera de los Navarros</v>
          </cell>
        </row>
        <row r="7947">
          <cell r="H7947" t="str">
            <v>Ibdes</v>
          </cell>
        </row>
        <row r="7948">
          <cell r="H7948" t="str">
            <v>Illueca</v>
          </cell>
        </row>
        <row r="7949">
          <cell r="H7949" t="str">
            <v>Isuerre</v>
          </cell>
        </row>
        <row r="7950">
          <cell r="H7950" t="str">
            <v>Jaraba</v>
          </cell>
        </row>
        <row r="7951">
          <cell r="H7951" t="str">
            <v>Jarque</v>
          </cell>
        </row>
        <row r="7952">
          <cell r="H7952" t="str">
            <v>Jaulín</v>
          </cell>
        </row>
        <row r="7953">
          <cell r="H7953" t="str">
            <v>Joyosa, La</v>
          </cell>
        </row>
        <row r="7954">
          <cell r="H7954" t="str">
            <v>Lagata</v>
          </cell>
        </row>
        <row r="7955">
          <cell r="H7955" t="str">
            <v>Langa del Castillo</v>
          </cell>
        </row>
        <row r="7956">
          <cell r="H7956" t="str">
            <v>Layana</v>
          </cell>
        </row>
        <row r="7957">
          <cell r="H7957" t="str">
            <v>Lécera</v>
          </cell>
        </row>
        <row r="7958">
          <cell r="H7958" t="str">
            <v>Lechón</v>
          </cell>
        </row>
        <row r="7959">
          <cell r="H7959" t="str">
            <v>Leciñena</v>
          </cell>
        </row>
        <row r="7960">
          <cell r="H7960" t="str">
            <v>Letux</v>
          </cell>
        </row>
        <row r="7961">
          <cell r="H7961" t="str">
            <v>Litago</v>
          </cell>
        </row>
        <row r="7962">
          <cell r="H7962" t="str">
            <v>Lituénigo</v>
          </cell>
        </row>
        <row r="7963">
          <cell r="H7963" t="str">
            <v>Lobera de Onsella</v>
          </cell>
        </row>
        <row r="7964">
          <cell r="H7964" t="str">
            <v>Longares</v>
          </cell>
        </row>
        <row r="7965">
          <cell r="H7965" t="str">
            <v>Longás</v>
          </cell>
        </row>
        <row r="7966">
          <cell r="H7966" t="str">
            <v>Lucena de Jalón</v>
          </cell>
        </row>
        <row r="7967">
          <cell r="H7967" t="str">
            <v>Luceni</v>
          </cell>
        </row>
        <row r="7968">
          <cell r="H7968" t="str">
            <v>Luesia</v>
          </cell>
        </row>
        <row r="7969">
          <cell r="H7969" t="str">
            <v>Luesma</v>
          </cell>
        </row>
        <row r="7970">
          <cell r="H7970" t="str">
            <v>Lumpiaque</v>
          </cell>
        </row>
        <row r="7971">
          <cell r="H7971" t="str">
            <v>Luna</v>
          </cell>
        </row>
        <row r="7972">
          <cell r="H7972" t="str">
            <v>Maella</v>
          </cell>
        </row>
        <row r="7973">
          <cell r="H7973" t="str">
            <v>Magallón</v>
          </cell>
        </row>
        <row r="7974">
          <cell r="H7974" t="str">
            <v>Mainar</v>
          </cell>
        </row>
        <row r="7975">
          <cell r="H7975" t="str">
            <v>Malanquilla</v>
          </cell>
        </row>
        <row r="7976">
          <cell r="H7976" t="str">
            <v>Maleján</v>
          </cell>
        </row>
        <row r="7977">
          <cell r="H7977" t="str">
            <v>Mallén</v>
          </cell>
        </row>
        <row r="7978">
          <cell r="H7978" t="str">
            <v>Malón</v>
          </cell>
        </row>
        <row r="7979">
          <cell r="H7979" t="str">
            <v>Maluenda</v>
          </cell>
        </row>
        <row r="7980">
          <cell r="H7980" t="str">
            <v>Manchones</v>
          </cell>
        </row>
        <row r="7981">
          <cell r="H7981" t="str">
            <v>Mara</v>
          </cell>
        </row>
        <row r="7982">
          <cell r="H7982" t="str">
            <v>María de Huerva</v>
          </cell>
        </row>
        <row r="7983">
          <cell r="H7983" t="str">
            <v>Marracos</v>
          </cell>
        </row>
        <row r="7984">
          <cell r="H7984" t="str">
            <v>Mediana de Aragón</v>
          </cell>
        </row>
        <row r="7985">
          <cell r="H7985" t="str">
            <v>Mequinenza</v>
          </cell>
        </row>
        <row r="7986">
          <cell r="H7986" t="str">
            <v>Mesones de Isuela</v>
          </cell>
        </row>
        <row r="7987">
          <cell r="H7987" t="str">
            <v>Mezalocha</v>
          </cell>
        </row>
        <row r="7988">
          <cell r="H7988" t="str">
            <v>Mianos</v>
          </cell>
        </row>
        <row r="7989">
          <cell r="H7989" t="str">
            <v>Miedes de Aragón</v>
          </cell>
        </row>
        <row r="7990">
          <cell r="H7990" t="str">
            <v>Monegrillo</v>
          </cell>
        </row>
        <row r="7991">
          <cell r="H7991" t="str">
            <v>Moneva</v>
          </cell>
        </row>
        <row r="7992">
          <cell r="H7992" t="str">
            <v>Monreal de Ariza</v>
          </cell>
        </row>
        <row r="7993">
          <cell r="H7993" t="str">
            <v>Monterde</v>
          </cell>
        </row>
        <row r="7994">
          <cell r="H7994" t="str">
            <v>Montón</v>
          </cell>
        </row>
        <row r="7995">
          <cell r="H7995" t="str">
            <v>Morata de Jalón</v>
          </cell>
        </row>
        <row r="7996">
          <cell r="H7996" t="str">
            <v>Morata de Jiloca</v>
          </cell>
        </row>
        <row r="7997">
          <cell r="H7997" t="str">
            <v>Morés</v>
          </cell>
        </row>
        <row r="7998">
          <cell r="H7998" t="str">
            <v>Moros</v>
          </cell>
        </row>
        <row r="7999">
          <cell r="H7999" t="str">
            <v>Moyuela</v>
          </cell>
        </row>
        <row r="8000">
          <cell r="H8000" t="str">
            <v>Mozota</v>
          </cell>
        </row>
        <row r="8001">
          <cell r="H8001" t="str">
            <v>Muel</v>
          </cell>
        </row>
        <row r="8002">
          <cell r="H8002" t="str">
            <v>Muela, La</v>
          </cell>
        </row>
        <row r="8003">
          <cell r="H8003" t="str">
            <v>Munébrega</v>
          </cell>
        </row>
        <row r="8004">
          <cell r="H8004" t="str">
            <v>Murero</v>
          </cell>
        </row>
        <row r="8005">
          <cell r="H8005" t="str">
            <v>Murillo de Gállego</v>
          </cell>
        </row>
        <row r="8006">
          <cell r="H8006" t="str">
            <v>Navardún</v>
          </cell>
        </row>
        <row r="8007">
          <cell r="H8007" t="str">
            <v>Nigüella</v>
          </cell>
        </row>
        <row r="8008">
          <cell r="H8008" t="str">
            <v>Nombrevilla</v>
          </cell>
        </row>
        <row r="8009">
          <cell r="H8009" t="str">
            <v>Nonaspe</v>
          </cell>
        </row>
        <row r="8010">
          <cell r="H8010" t="str">
            <v>Novallas</v>
          </cell>
        </row>
        <row r="8011">
          <cell r="H8011" t="str">
            <v>Novillas</v>
          </cell>
        </row>
        <row r="8012">
          <cell r="H8012" t="str">
            <v>Nuévalos</v>
          </cell>
        </row>
        <row r="8013">
          <cell r="H8013" t="str">
            <v>Nuez de Ebro</v>
          </cell>
        </row>
        <row r="8014">
          <cell r="H8014" t="str">
            <v>Olvés</v>
          </cell>
        </row>
        <row r="8015">
          <cell r="H8015" t="str">
            <v>Orcajo</v>
          </cell>
        </row>
        <row r="8016">
          <cell r="H8016" t="str">
            <v>Orera</v>
          </cell>
        </row>
        <row r="8017">
          <cell r="H8017" t="str">
            <v>Orés</v>
          </cell>
        </row>
        <row r="8018">
          <cell r="H8018" t="str">
            <v>Oseja</v>
          </cell>
        </row>
        <row r="8019">
          <cell r="H8019" t="str">
            <v>Osera de Ebro</v>
          </cell>
        </row>
        <row r="8020">
          <cell r="H8020" t="str">
            <v>Paniza</v>
          </cell>
        </row>
        <row r="8021">
          <cell r="H8021" t="str">
            <v>Paracuellos de Jiloca</v>
          </cell>
        </row>
        <row r="8022">
          <cell r="H8022" t="str">
            <v>Paracuellos de la Ribera</v>
          </cell>
        </row>
        <row r="8023">
          <cell r="H8023" t="str">
            <v>Pastriz</v>
          </cell>
        </row>
        <row r="8024">
          <cell r="H8024" t="str">
            <v>Pedrola</v>
          </cell>
        </row>
        <row r="8025">
          <cell r="H8025" t="str">
            <v>Pedrosas, Las</v>
          </cell>
        </row>
        <row r="8026">
          <cell r="H8026" t="str">
            <v>Perdiguera</v>
          </cell>
        </row>
        <row r="8027">
          <cell r="H8027" t="str">
            <v>Piedratajada</v>
          </cell>
        </row>
        <row r="8028">
          <cell r="H8028" t="str">
            <v>Pina de Ebro</v>
          </cell>
        </row>
        <row r="8029">
          <cell r="H8029" t="str">
            <v>Pinseque</v>
          </cell>
        </row>
        <row r="8030">
          <cell r="H8030" t="str">
            <v>Pintanos, Los</v>
          </cell>
        </row>
        <row r="8031">
          <cell r="H8031" t="str">
            <v>Plasencia de Jalón</v>
          </cell>
        </row>
        <row r="8032">
          <cell r="H8032" t="str">
            <v>Pleitas</v>
          </cell>
        </row>
        <row r="8033">
          <cell r="H8033" t="str">
            <v>Plenas</v>
          </cell>
        </row>
        <row r="8034">
          <cell r="H8034" t="str">
            <v>Pomer</v>
          </cell>
        </row>
        <row r="8035">
          <cell r="H8035" t="str">
            <v>Pozuel de Ariza</v>
          </cell>
        </row>
        <row r="8036">
          <cell r="H8036" t="str">
            <v>Pozuelo de Aragón</v>
          </cell>
        </row>
        <row r="8037">
          <cell r="H8037" t="str">
            <v>Pradilla de Ebro</v>
          </cell>
        </row>
        <row r="8038">
          <cell r="H8038" t="str">
            <v>Puebla de Albortón</v>
          </cell>
        </row>
        <row r="8039">
          <cell r="H8039" t="str">
            <v>Puebla de Alfindén, La</v>
          </cell>
        </row>
        <row r="8040">
          <cell r="H8040" t="str">
            <v>Puendeluna</v>
          </cell>
        </row>
        <row r="8041">
          <cell r="H8041" t="str">
            <v>Purujosa</v>
          </cell>
        </row>
        <row r="8042">
          <cell r="H8042" t="str">
            <v>Quinto</v>
          </cell>
        </row>
        <row r="8043">
          <cell r="H8043" t="str">
            <v>Remolinos</v>
          </cell>
        </row>
        <row r="8044">
          <cell r="H8044" t="str">
            <v>Retascón</v>
          </cell>
        </row>
        <row r="8045">
          <cell r="H8045" t="str">
            <v>Ricla</v>
          </cell>
        </row>
        <row r="8046">
          <cell r="H8046" t="str">
            <v>Romanos</v>
          </cell>
        </row>
        <row r="8047">
          <cell r="H8047" t="str">
            <v>Rueda de Jalón</v>
          </cell>
        </row>
        <row r="8048">
          <cell r="H8048" t="str">
            <v>Ruesca</v>
          </cell>
        </row>
        <row r="8049">
          <cell r="H8049" t="str">
            <v>Sabiñán</v>
          </cell>
        </row>
        <row r="8050">
          <cell r="H8050" t="str">
            <v>Sádaba</v>
          </cell>
        </row>
        <row r="8051">
          <cell r="H8051" t="str">
            <v>Salillas de Jalón</v>
          </cell>
        </row>
        <row r="8052">
          <cell r="H8052" t="str">
            <v>Salvatierra de Esca</v>
          </cell>
        </row>
        <row r="8053">
          <cell r="H8053" t="str">
            <v>Samper del Salz</v>
          </cell>
        </row>
        <row r="8054">
          <cell r="H8054" t="str">
            <v>San Martín de la Virgen de Moncayo</v>
          </cell>
        </row>
        <row r="8055">
          <cell r="H8055" t="str">
            <v>San Mateo de Gállego</v>
          </cell>
        </row>
        <row r="8056">
          <cell r="H8056" t="str">
            <v>Santa Cruz de Grío</v>
          </cell>
        </row>
        <row r="8057">
          <cell r="H8057" t="str">
            <v>Santa Cruz de Moncayo</v>
          </cell>
        </row>
        <row r="8058">
          <cell r="H8058" t="str">
            <v>Santa Eulalia de Gállego</v>
          </cell>
        </row>
        <row r="8059">
          <cell r="H8059" t="str">
            <v>Santed</v>
          </cell>
        </row>
        <row r="8060">
          <cell r="H8060" t="str">
            <v>Sástago</v>
          </cell>
        </row>
        <row r="8061">
          <cell r="H8061" t="str">
            <v>Sediles</v>
          </cell>
        </row>
        <row r="8062">
          <cell r="H8062" t="str">
            <v>Sestrica</v>
          </cell>
        </row>
        <row r="8063">
          <cell r="H8063" t="str">
            <v>Sierra de Luna</v>
          </cell>
        </row>
        <row r="8064">
          <cell r="H8064" t="str">
            <v>Sigüés</v>
          </cell>
        </row>
        <row r="8065">
          <cell r="H8065" t="str">
            <v>Sisamón</v>
          </cell>
        </row>
        <row r="8066">
          <cell r="H8066" t="str">
            <v>Sobradiel</v>
          </cell>
        </row>
        <row r="8067">
          <cell r="H8067" t="str">
            <v>Sos del Rey Católico</v>
          </cell>
        </row>
        <row r="8068">
          <cell r="H8068" t="str">
            <v>Tabuenca</v>
          </cell>
        </row>
        <row r="8069">
          <cell r="H8069" t="str">
            <v>Talamantes</v>
          </cell>
        </row>
        <row r="8070">
          <cell r="H8070" t="str">
            <v>Tarazona</v>
          </cell>
        </row>
        <row r="8071">
          <cell r="H8071" t="str">
            <v>Tauste</v>
          </cell>
        </row>
        <row r="8072">
          <cell r="H8072" t="str">
            <v>Terrer</v>
          </cell>
        </row>
        <row r="8073">
          <cell r="H8073" t="str">
            <v>Tierga</v>
          </cell>
        </row>
        <row r="8074">
          <cell r="H8074" t="str">
            <v>Tobed</v>
          </cell>
        </row>
        <row r="8075">
          <cell r="H8075" t="str">
            <v>Torralba de los Frailes</v>
          </cell>
        </row>
        <row r="8076">
          <cell r="H8076" t="str">
            <v>Torralba de Ribota</v>
          </cell>
        </row>
        <row r="8077">
          <cell r="H8077" t="str">
            <v>Torralbilla</v>
          </cell>
        </row>
        <row r="8078">
          <cell r="H8078" t="str">
            <v>Torrehermosa</v>
          </cell>
        </row>
        <row r="8079">
          <cell r="H8079" t="str">
            <v>Torrelapaja</v>
          </cell>
        </row>
        <row r="8080">
          <cell r="H8080" t="str">
            <v>Torrellas</v>
          </cell>
        </row>
        <row r="8081">
          <cell r="H8081" t="str">
            <v>Torres de Berrellén</v>
          </cell>
        </row>
        <row r="8082">
          <cell r="H8082" t="str">
            <v>Torrijo de la Cañada</v>
          </cell>
        </row>
        <row r="8083">
          <cell r="H8083" t="str">
            <v>Tosos</v>
          </cell>
        </row>
        <row r="8084">
          <cell r="H8084" t="str">
            <v>Trasmoz</v>
          </cell>
        </row>
        <row r="8085">
          <cell r="H8085" t="str">
            <v>Trasobares</v>
          </cell>
        </row>
        <row r="8086">
          <cell r="H8086" t="str">
            <v>Uncastillo</v>
          </cell>
        </row>
        <row r="8087">
          <cell r="H8087" t="str">
            <v>Undués de Lerda</v>
          </cell>
        </row>
        <row r="8088">
          <cell r="H8088" t="str">
            <v>Urrea de Jalón</v>
          </cell>
        </row>
        <row r="8089">
          <cell r="H8089" t="str">
            <v>Urriés</v>
          </cell>
        </row>
        <row r="8090">
          <cell r="H8090" t="str">
            <v>Used</v>
          </cell>
        </row>
        <row r="8091">
          <cell r="H8091" t="str">
            <v>Utebo</v>
          </cell>
        </row>
        <row r="8092">
          <cell r="H8092" t="str">
            <v>Val de San Martín</v>
          </cell>
        </row>
        <row r="8093">
          <cell r="H8093" t="str">
            <v>Valdehorna</v>
          </cell>
        </row>
        <row r="8094">
          <cell r="H8094" t="str">
            <v>Valmadrid</v>
          </cell>
        </row>
        <row r="8095">
          <cell r="H8095" t="str">
            <v>Valpalmas</v>
          </cell>
        </row>
        <row r="8096">
          <cell r="H8096" t="str">
            <v>Valtorres</v>
          </cell>
        </row>
        <row r="8097">
          <cell r="H8097" t="str">
            <v>Velilla de Ebro</v>
          </cell>
        </row>
        <row r="8098">
          <cell r="H8098" t="str">
            <v>Velilla de Jiloca</v>
          </cell>
        </row>
        <row r="8099">
          <cell r="H8099" t="str">
            <v>Vera de Moncayo</v>
          </cell>
        </row>
        <row r="8100">
          <cell r="H8100" t="str">
            <v>Vierlas</v>
          </cell>
        </row>
        <row r="8101">
          <cell r="H8101" t="str">
            <v>Villadoz</v>
          </cell>
        </row>
        <row r="8102">
          <cell r="H8102" t="str">
            <v>Villafeliche</v>
          </cell>
        </row>
        <row r="8103">
          <cell r="H8103" t="str">
            <v>Villafranca de Ebro</v>
          </cell>
        </row>
        <row r="8104">
          <cell r="H8104" t="str">
            <v>Villalba de Perejil</v>
          </cell>
        </row>
        <row r="8105">
          <cell r="H8105" t="str">
            <v>Villalengua</v>
          </cell>
        </row>
        <row r="8106">
          <cell r="H8106" t="str">
            <v>Villamayor de Gállego</v>
          </cell>
        </row>
        <row r="8107">
          <cell r="H8107" t="str">
            <v>Villanueva de Gállego</v>
          </cell>
        </row>
        <row r="8108">
          <cell r="H8108" t="str">
            <v>Villanueva de Huerva</v>
          </cell>
        </row>
        <row r="8109">
          <cell r="H8109" t="str">
            <v>Villanueva de Jiloca</v>
          </cell>
        </row>
        <row r="8110">
          <cell r="H8110" t="str">
            <v>Villar de los Navarros</v>
          </cell>
        </row>
        <row r="8111">
          <cell r="H8111" t="str">
            <v>Villarreal de Huerva</v>
          </cell>
        </row>
        <row r="8112">
          <cell r="H8112" t="str">
            <v>Villarroya de la Sierra</v>
          </cell>
        </row>
        <row r="8113">
          <cell r="H8113" t="str">
            <v>Villarroya del Campo</v>
          </cell>
        </row>
        <row r="8114">
          <cell r="H8114" t="str">
            <v>Vilueña, La</v>
          </cell>
        </row>
        <row r="8115">
          <cell r="H8115" t="str">
            <v>Vistabella</v>
          </cell>
        </row>
        <row r="8116">
          <cell r="H8116" t="str">
            <v>Zaida, La</v>
          </cell>
        </row>
        <row r="8117">
          <cell r="H8117" t="str">
            <v>Zaragoza</v>
          </cell>
        </row>
        <row r="8118">
          <cell r="H8118" t="str">
            <v>Zuera</v>
          </cell>
        </row>
        <row r="8119">
          <cell r="H8119" t="str">
            <v>Ceuta</v>
          </cell>
        </row>
        <row r="8120">
          <cell r="H8120" t="str">
            <v>Melilla</v>
          </cell>
        </row>
      </sheetData>
      <sheetData sheetId="17" refreshError="1"/>
      <sheetData sheetId="18" refreshError="1"/>
      <sheetData sheetId="19">
        <row r="3">
          <cell r="A3" t="str">
            <v>CCAA</v>
          </cell>
        </row>
        <row r="4">
          <cell r="A4" t="str">
            <v>ANDALUCIA</v>
          </cell>
        </row>
        <row r="5">
          <cell r="A5" t="str">
            <v>ARAGON</v>
          </cell>
        </row>
        <row r="6">
          <cell r="A6" t="str">
            <v>ASTURIAS</v>
          </cell>
        </row>
        <row r="7">
          <cell r="A7" t="str">
            <v>BALEARES</v>
          </cell>
        </row>
        <row r="8">
          <cell r="A8" t="str">
            <v>CANARIAS</v>
          </cell>
        </row>
        <row r="9">
          <cell r="A9" t="str">
            <v>CANTABRIA</v>
          </cell>
        </row>
        <row r="10">
          <cell r="A10" t="str">
            <v>CASTILLA Y LEON</v>
          </cell>
        </row>
        <row r="11">
          <cell r="A11" t="str">
            <v>CASTILLA Y LA MANCHA</v>
          </cell>
        </row>
        <row r="12">
          <cell r="A12" t="str">
            <v>CATALUÑA</v>
          </cell>
        </row>
        <row r="13">
          <cell r="A13" t="str">
            <v>VALENCIA</v>
          </cell>
        </row>
        <row r="14">
          <cell r="A14" t="str">
            <v>EXTREMADURA</v>
          </cell>
        </row>
        <row r="15">
          <cell r="A15" t="str">
            <v>GALICIA</v>
          </cell>
        </row>
        <row r="16">
          <cell r="A16" t="str">
            <v>MADRID</v>
          </cell>
        </row>
        <row r="17">
          <cell r="A17" t="str">
            <v>MURCIA</v>
          </cell>
        </row>
        <row r="18">
          <cell r="A18" t="str">
            <v>NAVARRA</v>
          </cell>
        </row>
        <row r="19">
          <cell r="A19" t="str">
            <v>PAIS VASCO</v>
          </cell>
        </row>
        <row r="20">
          <cell r="A20" t="str">
            <v>LA RIOJA</v>
          </cell>
        </row>
        <row r="21">
          <cell r="A21" t="str">
            <v>CEUTA</v>
          </cell>
        </row>
        <row r="22">
          <cell r="A22" t="str">
            <v>MELILLA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FC38E-24B5-49DB-B201-280118284F29}">
  <dimension ref="A8:B9"/>
  <sheetViews>
    <sheetView showGridLines="0" zoomScale="90" zoomScaleNormal="90" workbookViewId="0">
      <selection activeCell="A11" sqref="A11"/>
    </sheetView>
  </sheetViews>
  <sheetFormatPr baseColWidth="10" defaultRowHeight="12.75" x14ac:dyDescent="0.2"/>
  <cols>
    <col min="1" max="1" width="34" style="96" bestFit="1" customWidth="1"/>
    <col min="2" max="2" width="18.140625" style="96" customWidth="1"/>
    <col min="3" max="256" width="11.42578125" style="96"/>
    <col min="257" max="257" width="34" style="96" bestFit="1" customWidth="1"/>
    <col min="258" max="258" width="14.42578125" style="96" bestFit="1" customWidth="1"/>
    <col min="259" max="512" width="11.42578125" style="96"/>
    <col min="513" max="513" width="34" style="96" bestFit="1" customWidth="1"/>
    <col min="514" max="514" width="14.42578125" style="96" bestFit="1" customWidth="1"/>
    <col min="515" max="768" width="11.42578125" style="96"/>
    <col min="769" max="769" width="34" style="96" bestFit="1" customWidth="1"/>
    <col min="770" max="770" width="14.42578125" style="96" bestFit="1" customWidth="1"/>
    <col min="771" max="1024" width="11.42578125" style="96"/>
    <col min="1025" max="1025" width="34" style="96" bestFit="1" customWidth="1"/>
    <col min="1026" max="1026" width="14.42578125" style="96" bestFit="1" customWidth="1"/>
    <col min="1027" max="1280" width="11.42578125" style="96"/>
    <col min="1281" max="1281" width="34" style="96" bestFit="1" customWidth="1"/>
    <col min="1282" max="1282" width="14.42578125" style="96" bestFit="1" customWidth="1"/>
    <col min="1283" max="1536" width="11.42578125" style="96"/>
    <col min="1537" max="1537" width="34" style="96" bestFit="1" customWidth="1"/>
    <col min="1538" max="1538" width="14.42578125" style="96" bestFit="1" customWidth="1"/>
    <col min="1539" max="1792" width="11.42578125" style="96"/>
    <col min="1793" max="1793" width="34" style="96" bestFit="1" customWidth="1"/>
    <col min="1794" max="1794" width="14.42578125" style="96" bestFit="1" customWidth="1"/>
    <col min="1795" max="2048" width="11.42578125" style="96"/>
    <col min="2049" max="2049" width="34" style="96" bestFit="1" customWidth="1"/>
    <col min="2050" max="2050" width="14.42578125" style="96" bestFit="1" customWidth="1"/>
    <col min="2051" max="2304" width="11.42578125" style="96"/>
    <col min="2305" max="2305" width="34" style="96" bestFit="1" customWidth="1"/>
    <col min="2306" max="2306" width="14.42578125" style="96" bestFit="1" customWidth="1"/>
    <col min="2307" max="2560" width="11.42578125" style="96"/>
    <col min="2561" max="2561" width="34" style="96" bestFit="1" customWidth="1"/>
    <col min="2562" max="2562" width="14.42578125" style="96" bestFit="1" customWidth="1"/>
    <col min="2563" max="2816" width="11.42578125" style="96"/>
    <col min="2817" max="2817" width="34" style="96" bestFit="1" customWidth="1"/>
    <col min="2818" max="2818" width="14.42578125" style="96" bestFit="1" customWidth="1"/>
    <col min="2819" max="3072" width="11.42578125" style="96"/>
    <col min="3073" max="3073" width="34" style="96" bestFit="1" customWidth="1"/>
    <col min="3074" max="3074" width="14.42578125" style="96" bestFit="1" customWidth="1"/>
    <col min="3075" max="3328" width="11.42578125" style="96"/>
    <col min="3329" max="3329" width="34" style="96" bestFit="1" customWidth="1"/>
    <col min="3330" max="3330" width="14.42578125" style="96" bestFit="1" customWidth="1"/>
    <col min="3331" max="3584" width="11.42578125" style="96"/>
    <col min="3585" max="3585" width="34" style="96" bestFit="1" customWidth="1"/>
    <col min="3586" max="3586" width="14.42578125" style="96" bestFit="1" customWidth="1"/>
    <col min="3587" max="3840" width="11.42578125" style="96"/>
    <col min="3841" max="3841" width="34" style="96" bestFit="1" customWidth="1"/>
    <col min="3842" max="3842" width="14.42578125" style="96" bestFit="1" customWidth="1"/>
    <col min="3843" max="4096" width="11.42578125" style="96"/>
    <col min="4097" max="4097" width="34" style="96" bestFit="1" customWidth="1"/>
    <col min="4098" max="4098" width="14.42578125" style="96" bestFit="1" customWidth="1"/>
    <col min="4099" max="4352" width="11.42578125" style="96"/>
    <col min="4353" max="4353" width="34" style="96" bestFit="1" customWidth="1"/>
    <col min="4354" max="4354" width="14.42578125" style="96" bestFit="1" customWidth="1"/>
    <col min="4355" max="4608" width="11.42578125" style="96"/>
    <col min="4609" max="4609" width="34" style="96" bestFit="1" customWidth="1"/>
    <col min="4610" max="4610" width="14.42578125" style="96" bestFit="1" customWidth="1"/>
    <col min="4611" max="4864" width="11.42578125" style="96"/>
    <col min="4865" max="4865" width="34" style="96" bestFit="1" customWidth="1"/>
    <col min="4866" max="4866" width="14.42578125" style="96" bestFit="1" customWidth="1"/>
    <col min="4867" max="5120" width="11.42578125" style="96"/>
    <col min="5121" max="5121" width="34" style="96" bestFit="1" customWidth="1"/>
    <col min="5122" max="5122" width="14.42578125" style="96" bestFit="1" customWidth="1"/>
    <col min="5123" max="5376" width="11.42578125" style="96"/>
    <col min="5377" max="5377" width="34" style="96" bestFit="1" customWidth="1"/>
    <col min="5378" max="5378" width="14.42578125" style="96" bestFit="1" customWidth="1"/>
    <col min="5379" max="5632" width="11.42578125" style="96"/>
    <col min="5633" max="5633" width="34" style="96" bestFit="1" customWidth="1"/>
    <col min="5634" max="5634" width="14.42578125" style="96" bestFit="1" customWidth="1"/>
    <col min="5635" max="5888" width="11.42578125" style="96"/>
    <col min="5889" max="5889" width="34" style="96" bestFit="1" customWidth="1"/>
    <col min="5890" max="5890" width="14.42578125" style="96" bestFit="1" customWidth="1"/>
    <col min="5891" max="6144" width="11.42578125" style="96"/>
    <col min="6145" max="6145" width="34" style="96" bestFit="1" customWidth="1"/>
    <col min="6146" max="6146" width="14.42578125" style="96" bestFit="1" customWidth="1"/>
    <col min="6147" max="6400" width="11.42578125" style="96"/>
    <col min="6401" max="6401" width="34" style="96" bestFit="1" customWidth="1"/>
    <col min="6402" max="6402" width="14.42578125" style="96" bestFit="1" customWidth="1"/>
    <col min="6403" max="6656" width="11.42578125" style="96"/>
    <col min="6657" max="6657" width="34" style="96" bestFit="1" customWidth="1"/>
    <col min="6658" max="6658" width="14.42578125" style="96" bestFit="1" customWidth="1"/>
    <col min="6659" max="6912" width="11.42578125" style="96"/>
    <col min="6913" max="6913" width="34" style="96" bestFit="1" customWidth="1"/>
    <col min="6914" max="6914" width="14.42578125" style="96" bestFit="1" customWidth="1"/>
    <col min="6915" max="7168" width="11.42578125" style="96"/>
    <col min="7169" max="7169" width="34" style="96" bestFit="1" customWidth="1"/>
    <col min="7170" max="7170" width="14.42578125" style="96" bestFit="1" customWidth="1"/>
    <col min="7171" max="7424" width="11.42578125" style="96"/>
    <col min="7425" max="7425" width="34" style="96" bestFit="1" customWidth="1"/>
    <col min="7426" max="7426" width="14.42578125" style="96" bestFit="1" customWidth="1"/>
    <col min="7427" max="7680" width="11.42578125" style="96"/>
    <col min="7681" max="7681" width="34" style="96" bestFit="1" customWidth="1"/>
    <col min="7682" max="7682" width="14.42578125" style="96" bestFit="1" customWidth="1"/>
    <col min="7683" max="7936" width="11.42578125" style="96"/>
    <col min="7937" max="7937" width="34" style="96" bestFit="1" customWidth="1"/>
    <col min="7938" max="7938" width="14.42578125" style="96" bestFit="1" customWidth="1"/>
    <col min="7939" max="8192" width="11.42578125" style="96"/>
    <col min="8193" max="8193" width="34" style="96" bestFit="1" customWidth="1"/>
    <col min="8194" max="8194" width="14.42578125" style="96" bestFit="1" customWidth="1"/>
    <col min="8195" max="8448" width="11.42578125" style="96"/>
    <col min="8449" max="8449" width="34" style="96" bestFit="1" customWidth="1"/>
    <col min="8450" max="8450" width="14.42578125" style="96" bestFit="1" customWidth="1"/>
    <col min="8451" max="8704" width="11.42578125" style="96"/>
    <col min="8705" max="8705" width="34" style="96" bestFit="1" customWidth="1"/>
    <col min="8706" max="8706" width="14.42578125" style="96" bestFit="1" customWidth="1"/>
    <col min="8707" max="8960" width="11.42578125" style="96"/>
    <col min="8961" max="8961" width="34" style="96" bestFit="1" customWidth="1"/>
    <col min="8962" max="8962" width="14.42578125" style="96" bestFit="1" customWidth="1"/>
    <col min="8963" max="9216" width="11.42578125" style="96"/>
    <col min="9217" max="9217" width="34" style="96" bestFit="1" customWidth="1"/>
    <col min="9218" max="9218" width="14.42578125" style="96" bestFit="1" customWidth="1"/>
    <col min="9219" max="9472" width="11.42578125" style="96"/>
    <col min="9473" max="9473" width="34" style="96" bestFit="1" customWidth="1"/>
    <col min="9474" max="9474" width="14.42578125" style="96" bestFit="1" customWidth="1"/>
    <col min="9475" max="9728" width="11.42578125" style="96"/>
    <col min="9729" max="9729" width="34" style="96" bestFit="1" customWidth="1"/>
    <col min="9730" max="9730" width="14.42578125" style="96" bestFit="1" customWidth="1"/>
    <col min="9731" max="9984" width="11.42578125" style="96"/>
    <col min="9985" max="9985" width="34" style="96" bestFit="1" customWidth="1"/>
    <col min="9986" max="9986" width="14.42578125" style="96" bestFit="1" customWidth="1"/>
    <col min="9987" max="10240" width="11.42578125" style="96"/>
    <col min="10241" max="10241" width="34" style="96" bestFit="1" customWidth="1"/>
    <col min="10242" max="10242" width="14.42578125" style="96" bestFit="1" customWidth="1"/>
    <col min="10243" max="10496" width="11.42578125" style="96"/>
    <col min="10497" max="10497" width="34" style="96" bestFit="1" customWidth="1"/>
    <col min="10498" max="10498" width="14.42578125" style="96" bestFit="1" customWidth="1"/>
    <col min="10499" max="10752" width="11.42578125" style="96"/>
    <col min="10753" max="10753" width="34" style="96" bestFit="1" customWidth="1"/>
    <col min="10754" max="10754" width="14.42578125" style="96" bestFit="1" customWidth="1"/>
    <col min="10755" max="11008" width="11.42578125" style="96"/>
    <col min="11009" max="11009" width="34" style="96" bestFit="1" customWidth="1"/>
    <col min="11010" max="11010" width="14.42578125" style="96" bestFit="1" customWidth="1"/>
    <col min="11011" max="11264" width="11.42578125" style="96"/>
    <col min="11265" max="11265" width="34" style="96" bestFit="1" customWidth="1"/>
    <col min="11266" max="11266" width="14.42578125" style="96" bestFit="1" customWidth="1"/>
    <col min="11267" max="11520" width="11.42578125" style="96"/>
    <col min="11521" max="11521" width="34" style="96" bestFit="1" customWidth="1"/>
    <col min="11522" max="11522" width="14.42578125" style="96" bestFit="1" customWidth="1"/>
    <col min="11523" max="11776" width="11.42578125" style="96"/>
    <col min="11777" max="11777" width="34" style="96" bestFit="1" customWidth="1"/>
    <col min="11778" max="11778" width="14.42578125" style="96" bestFit="1" customWidth="1"/>
    <col min="11779" max="12032" width="11.42578125" style="96"/>
    <col min="12033" max="12033" width="34" style="96" bestFit="1" customWidth="1"/>
    <col min="12034" max="12034" width="14.42578125" style="96" bestFit="1" customWidth="1"/>
    <col min="12035" max="12288" width="11.42578125" style="96"/>
    <col min="12289" max="12289" width="34" style="96" bestFit="1" customWidth="1"/>
    <col min="12290" max="12290" width="14.42578125" style="96" bestFit="1" customWidth="1"/>
    <col min="12291" max="12544" width="11.42578125" style="96"/>
    <col min="12545" max="12545" width="34" style="96" bestFit="1" customWidth="1"/>
    <col min="12546" max="12546" width="14.42578125" style="96" bestFit="1" customWidth="1"/>
    <col min="12547" max="12800" width="11.42578125" style="96"/>
    <col min="12801" max="12801" width="34" style="96" bestFit="1" customWidth="1"/>
    <col min="12802" max="12802" width="14.42578125" style="96" bestFit="1" customWidth="1"/>
    <col min="12803" max="13056" width="11.42578125" style="96"/>
    <col min="13057" max="13057" width="34" style="96" bestFit="1" customWidth="1"/>
    <col min="13058" max="13058" width="14.42578125" style="96" bestFit="1" customWidth="1"/>
    <col min="13059" max="13312" width="11.42578125" style="96"/>
    <col min="13313" max="13313" width="34" style="96" bestFit="1" customWidth="1"/>
    <col min="13314" max="13314" width="14.42578125" style="96" bestFit="1" customWidth="1"/>
    <col min="13315" max="13568" width="11.42578125" style="96"/>
    <col min="13569" max="13569" width="34" style="96" bestFit="1" customWidth="1"/>
    <col min="13570" max="13570" width="14.42578125" style="96" bestFit="1" customWidth="1"/>
    <col min="13571" max="13824" width="11.42578125" style="96"/>
    <col min="13825" max="13825" width="34" style="96" bestFit="1" customWidth="1"/>
    <col min="13826" max="13826" width="14.42578125" style="96" bestFit="1" customWidth="1"/>
    <col min="13827" max="14080" width="11.42578125" style="96"/>
    <col min="14081" max="14081" width="34" style="96" bestFit="1" customWidth="1"/>
    <col min="14082" max="14082" width="14.42578125" style="96" bestFit="1" customWidth="1"/>
    <col min="14083" max="14336" width="11.42578125" style="96"/>
    <col min="14337" max="14337" width="34" style="96" bestFit="1" customWidth="1"/>
    <col min="14338" max="14338" width="14.42578125" style="96" bestFit="1" customWidth="1"/>
    <col min="14339" max="14592" width="11.42578125" style="96"/>
    <col min="14593" max="14593" width="34" style="96" bestFit="1" customWidth="1"/>
    <col min="14594" max="14594" width="14.42578125" style="96" bestFit="1" customWidth="1"/>
    <col min="14595" max="14848" width="11.42578125" style="96"/>
    <col min="14849" max="14849" width="34" style="96" bestFit="1" customWidth="1"/>
    <col min="14850" max="14850" width="14.42578125" style="96" bestFit="1" customWidth="1"/>
    <col min="14851" max="15104" width="11.42578125" style="96"/>
    <col min="15105" max="15105" width="34" style="96" bestFit="1" customWidth="1"/>
    <col min="15106" max="15106" width="14.42578125" style="96" bestFit="1" customWidth="1"/>
    <col min="15107" max="15360" width="11.42578125" style="96"/>
    <col min="15361" max="15361" width="34" style="96" bestFit="1" customWidth="1"/>
    <col min="15362" max="15362" width="14.42578125" style="96" bestFit="1" customWidth="1"/>
    <col min="15363" max="15616" width="11.42578125" style="96"/>
    <col min="15617" max="15617" width="34" style="96" bestFit="1" customWidth="1"/>
    <col min="15618" max="15618" width="14.42578125" style="96" bestFit="1" customWidth="1"/>
    <col min="15619" max="15872" width="11.42578125" style="96"/>
    <col min="15873" max="15873" width="34" style="96" bestFit="1" customWidth="1"/>
    <col min="15874" max="15874" width="14.42578125" style="96" bestFit="1" customWidth="1"/>
    <col min="15875" max="16128" width="11.42578125" style="96"/>
    <col min="16129" max="16129" width="34" style="96" bestFit="1" customWidth="1"/>
    <col min="16130" max="16130" width="14.42578125" style="96" bestFit="1" customWidth="1"/>
    <col min="16131" max="16384" width="11.42578125" style="96"/>
  </cols>
  <sheetData>
    <row r="8" spans="1:2" x14ac:dyDescent="0.2">
      <c r="A8" s="233" t="s">
        <v>119</v>
      </c>
      <c r="B8" s="234" t="s">
        <v>120</v>
      </c>
    </row>
    <row r="9" spans="1:2" x14ac:dyDescent="0.2">
      <c r="A9" s="235" t="s">
        <v>121</v>
      </c>
      <c r="B9" s="236" t="s">
        <v>122</v>
      </c>
    </row>
  </sheetData>
  <pageMargins left="0.7" right="0.7" top="0.75" bottom="0.75" header="0.3" footer="0.3"/>
  <headerFooter>
    <oddFooter>&amp;C_x000D_&amp;1#&amp;"Calibri"&amp;10&amp;K000000 CONFIDENCIAL(DE)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A4B27-DFD4-4FA3-A73E-19F9A69AF77C}">
  <dimension ref="A2:AU191"/>
  <sheetViews>
    <sheetView showGridLines="0" zoomScale="70" zoomScaleNormal="70" workbookViewId="0">
      <selection activeCell="A6" sqref="A6"/>
    </sheetView>
  </sheetViews>
  <sheetFormatPr baseColWidth="10" defaultColWidth="9.85546875" defaultRowHeight="14.25" x14ac:dyDescent="0.2"/>
  <cols>
    <col min="1" max="1" width="6.28515625" style="21" customWidth="1"/>
    <col min="2" max="2" width="9.28515625" style="21" customWidth="1"/>
    <col min="3" max="3" width="31.7109375" style="21" bestFit="1" customWidth="1"/>
    <col min="4" max="4" width="8.140625" style="21" customWidth="1"/>
    <col min="5" max="5" width="1.28515625" style="21" customWidth="1"/>
    <col min="6" max="6" width="24.5703125" style="21" customWidth="1"/>
    <col min="7" max="46" width="15.7109375" style="21" customWidth="1"/>
    <col min="47" max="47" width="3" style="21" customWidth="1"/>
    <col min="48" max="16384" width="9.85546875" style="21"/>
  </cols>
  <sheetData>
    <row r="2" spans="1:47" ht="20.25" x14ac:dyDescent="0.2">
      <c r="A2" s="23"/>
    </row>
    <row r="5" spans="1:47" ht="23.25" x14ac:dyDescent="0.2">
      <c r="A5" s="22" t="s">
        <v>185</v>
      </c>
    </row>
    <row r="6" spans="1:47" ht="15" thickBot="1" x14ac:dyDescent="0.25"/>
    <row r="7" spans="1:47" ht="18.75" thickBot="1" x14ac:dyDescent="0.25">
      <c r="A7" s="63" t="s">
        <v>16</v>
      </c>
      <c r="B7" s="63"/>
      <c r="C7" s="64"/>
      <c r="D7" s="58"/>
      <c r="F7" s="124" t="e">
        <f>'Anexo C.1'!$F$7</f>
        <v>#REF!</v>
      </c>
      <c r="G7" s="126"/>
    </row>
    <row r="9" spans="1:47" hidden="1" x14ac:dyDescent="0.2"/>
    <row r="10" spans="1:47" x14ac:dyDescent="0.2">
      <c r="A10" s="21" t="s">
        <v>126</v>
      </c>
    </row>
    <row r="11" spans="1:47" ht="15" thickBot="1" x14ac:dyDescent="0.25"/>
    <row r="12" spans="1:47" ht="34.5" customHeight="1" thickBot="1" x14ac:dyDescent="0.25">
      <c r="A12" s="360" t="str">
        <f>CONCATENATE("Año de gas ",YEAR(Multiplicadores!$D$33))</f>
        <v>Año de gas 2026</v>
      </c>
      <c r="B12" s="361"/>
      <c r="C12" s="361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361"/>
      <c r="O12" s="361"/>
      <c r="P12" s="361"/>
      <c r="Q12" s="361"/>
      <c r="R12" s="361"/>
      <c r="S12" s="361"/>
      <c r="T12" s="361"/>
      <c r="U12" s="361"/>
      <c r="V12" s="361"/>
      <c r="W12" s="361"/>
      <c r="X12" s="361"/>
      <c r="Y12" s="361"/>
      <c r="Z12" s="361"/>
      <c r="AA12" s="361"/>
      <c r="AB12" s="361"/>
      <c r="AC12" s="361"/>
      <c r="AD12" s="361"/>
      <c r="AE12" s="361"/>
      <c r="AF12" s="361"/>
      <c r="AG12" s="361"/>
      <c r="AH12" s="361"/>
      <c r="AI12" s="361"/>
      <c r="AJ12" s="361"/>
      <c r="AK12" s="361"/>
      <c r="AL12" s="361"/>
      <c r="AM12" s="361"/>
      <c r="AN12" s="361"/>
      <c r="AO12" s="361"/>
      <c r="AP12" s="361"/>
      <c r="AQ12" s="361"/>
      <c r="AR12" s="361"/>
      <c r="AS12" s="361"/>
      <c r="AT12" s="362"/>
    </row>
    <row r="13" spans="1:47" ht="15" thickBot="1" x14ac:dyDescent="0.25"/>
    <row r="14" spans="1:47" ht="39.75" customHeight="1" x14ac:dyDescent="0.2">
      <c r="A14" s="24"/>
      <c r="B14" s="25"/>
      <c r="C14" s="25"/>
      <c r="D14" s="26"/>
      <c r="E14" s="26"/>
      <c r="F14" s="65" t="s">
        <v>57</v>
      </c>
      <c r="G14" s="66" t="s">
        <v>44</v>
      </c>
      <c r="H14" s="66"/>
      <c r="I14" s="66"/>
      <c r="J14" s="66"/>
      <c r="K14" s="66" t="s">
        <v>43</v>
      </c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 t="s">
        <v>124</v>
      </c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 t="s">
        <v>125</v>
      </c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7"/>
      <c r="AU14" s="26"/>
    </row>
    <row r="15" spans="1:47" ht="41.25" customHeight="1" thickBot="1" x14ac:dyDescent="0.25">
      <c r="A15" s="24"/>
      <c r="B15" s="25"/>
      <c r="C15" s="25"/>
      <c r="D15" s="26"/>
      <c r="E15" s="26"/>
      <c r="F15" s="68" t="s">
        <v>114</v>
      </c>
      <c r="G15" s="70" t="str">
        <f>CONCATENATE("Q4 ",YEAR(Multiplicadores!$D$33)-1)</f>
        <v>Q4 2025</v>
      </c>
      <c r="H15" s="69" t="str">
        <f>CONCATENATE("Q1 ",YEAR(Multiplicadores!$D$33))</f>
        <v>Q1 2026</v>
      </c>
      <c r="I15" s="69" t="str">
        <f>CONCATENATE("Q2 ",YEAR(Multiplicadores!$D$33))</f>
        <v>Q2 2026</v>
      </c>
      <c r="J15" s="69" t="str">
        <f>CONCATENATE("Q3 ",YEAR(Multiplicadores!$D$33))</f>
        <v>Q3 2026</v>
      </c>
      <c r="K15" s="70" t="s">
        <v>110</v>
      </c>
      <c r="L15" s="70" t="s">
        <v>111</v>
      </c>
      <c r="M15" s="70" t="s">
        <v>112</v>
      </c>
      <c r="N15" s="70" t="s">
        <v>101</v>
      </c>
      <c r="O15" s="70" t="s">
        <v>102</v>
      </c>
      <c r="P15" s="70" t="s">
        <v>103</v>
      </c>
      <c r="Q15" s="70" t="s">
        <v>104</v>
      </c>
      <c r="R15" s="70" t="s">
        <v>105</v>
      </c>
      <c r="S15" s="70" t="s">
        <v>106</v>
      </c>
      <c r="T15" s="70" t="s">
        <v>107</v>
      </c>
      <c r="U15" s="70" t="s">
        <v>108</v>
      </c>
      <c r="V15" s="70" t="s">
        <v>109</v>
      </c>
      <c r="W15" s="70" t="s">
        <v>110</v>
      </c>
      <c r="X15" s="70" t="s">
        <v>111</v>
      </c>
      <c r="Y15" s="70" t="s">
        <v>112</v>
      </c>
      <c r="Z15" s="70" t="s">
        <v>101</v>
      </c>
      <c r="AA15" s="70" t="s">
        <v>102</v>
      </c>
      <c r="AB15" s="70" t="s">
        <v>103</v>
      </c>
      <c r="AC15" s="70" t="s">
        <v>104</v>
      </c>
      <c r="AD15" s="70" t="s">
        <v>105</v>
      </c>
      <c r="AE15" s="70" t="s">
        <v>106</v>
      </c>
      <c r="AF15" s="70" t="s">
        <v>107</v>
      </c>
      <c r="AG15" s="70" t="s">
        <v>108</v>
      </c>
      <c r="AH15" s="70" t="s">
        <v>109</v>
      </c>
      <c r="AI15" s="70" t="s">
        <v>110</v>
      </c>
      <c r="AJ15" s="70" t="s">
        <v>111</v>
      </c>
      <c r="AK15" s="70" t="s">
        <v>112</v>
      </c>
      <c r="AL15" s="70" t="s">
        <v>101</v>
      </c>
      <c r="AM15" s="70" t="s">
        <v>102</v>
      </c>
      <c r="AN15" s="70" t="s">
        <v>103</v>
      </c>
      <c r="AO15" s="70" t="s">
        <v>104</v>
      </c>
      <c r="AP15" s="70" t="s">
        <v>105</v>
      </c>
      <c r="AQ15" s="70" t="s">
        <v>106</v>
      </c>
      <c r="AR15" s="70" t="s">
        <v>107</v>
      </c>
      <c r="AS15" s="70" t="s">
        <v>108</v>
      </c>
      <c r="AT15" s="312" t="s">
        <v>109</v>
      </c>
      <c r="AU15" s="26"/>
    </row>
    <row r="16" spans="1:47" ht="47.25" customHeight="1" thickBot="1" x14ac:dyDescent="0.25">
      <c r="A16" s="75" t="s">
        <v>1</v>
      </c>
      <c r="B16" s="76" t="s">
        <v>11</v>
      </c>
      <c r="C16" s="77" t="s">
        <v>0</v>
      </c>
      <c r="D16" s="78"/>
      <c r="E16" s="26"/>
      <c r="F16" s="71" t="s">
        <v>14</v>
      </c>
      <c r="G16" s="73" t="s">
        <v>14</v>
      </c>
      <c r="H16" s="72" t="s">
        <v>14</v>
      </c>
      <c r="I16" s="72" t="s">
        <v>14</v>
      </c>
      <c r="J16" s="72" t="s">
        <v>14</v>
      </c>
      <c r="K16" s="73" t="s">
        <v>14</v>
      </c>
      <c r="L16" s="72" t="s">
        <v>14</v>
      </c>
      <c r="M16" s="72" t="s">
        <v>14</v>
      </c>
      <c r="N16" s="72" t="s">
        <v>14</v>
      </c>
      <c r="O16" s="72" t="s">
        <v>14</v>
      </c>
      <c r="P16" s="72" t="s">
        <v>14</v>
      </c>
      <c r="Q16" s="72" t="s">
        <v>14</v>
      </c>
      <c r="R16" s="72" t="s">
        <v>14</v>
      </c>
      <c r="S16" s="72" t="s">
        <v>14</v>
      </c>
      <c r="T16" s="72" t="s">
        <v>14</v>
      </c>
      <c r="U16" s="72" t="s">
        <v>14</v>
      </c>
      <c r="V16" s="72" t="s">
        <v>14</v>
      </c>
      <c r="W16" s="73" t="s">
        <v>14</v>
      </c>
      <c r="X16" s="72" t="s">
        <v>14</v>
      </c>
      <c r="Y16" s="72" t="s">
        <v>14</v>
      </c>
      <c r="Z16" s="72" t="s">
        <v>14</v>
      </c>
      <c r="AA16" s="72" t="s">
        <v>14</v>
      </c>
      <c r="AB16" s="72" t="s">
        <v>14</v>
      </c>
      <c r="AC16" s="72" t="s">
        <v>14</v>
      </c>
      <c r="AD16" s="72" t="s">
        <v>14</v>
      </c>
      <c r="AE16" s="72" t="s">
        <v>14</v>
      </c>
      <c r="AF16" s="72" t="s">
        <v>14</v>
      </c>
      <c r="AG16" s="72" t="s">
        <v>14</v>
      </c>
      <c r="AH16" s="72" t="s">
        <v>14</v>
      </c>
      <c r="AI16" s="73" t="s">
        <v>14</v>
      </c>
      <c r="AJ16" s="72" t="s">
        <v>14</v>
      </c>
      <c r="AK16" s="72" t="s">
        <v>14</v>
      </c>
      <c r="AL16" s="72" t="s">
        <v>14</v>
      </c>
      <c r="AM16" s="72" t="s">
        <v>14</v>
      </c>
      <c r="AN16" s="72" t="s">
        <v>14</v>
      </c>
      <c r="AO16" s="72" t="s">
        <v>14</v>
      </c>
      <c r="AP16" s="72" t="s">
        <v>14</v>
      </c>
      <c r="AQ16" s="72" t="s">
        <v>14</v>
      </c>
      <c r="AR16" s="72" t="s">
        <v>14</v>
      </c>
      <c r="AS16" s="72" t="s">
        <v>14</v>
      </c>
      <c r="AT16" s="74" t="s">
        <v>14</v>
      </c>
      <c r="AU16" s="26"/>
    </row>
    <row r="17" spans="1:47" ht="15" thickBot="1" x14ac:dyDescent="0.25">
      <c r="A17" s="27"/>
      <c r="B17" s="27"/>
      <c r="C17" s="27"/>
      <c r="D17" s="27"/>
      <c r="E17" s="26"/>
      <c r="AU17" s="27"/>
    </row>
    <row r="18" spans="1:47" s="29" customFormat="1" ht="29.25" customHeight="1" thickBot="1" x14ac:dyDescent="0.25">
      <c r="A18" s="79" t="s">
        <v>37</v>
      </c>
      <c r="B18" s="80"/>
      <c r="C18" s="80"/>
      <c r="D18" s="81"/>
      <c r="E18" s="26"/>
      <c r="F18" s="82">
        <f>SUM(F19:F29)</f>
        <v>0</v>
      </c>
      <c r="G18" s="82">
        <f t="shared" ref="G18:AT18" si="0">SUM(G19:G29)</f>
        <v>0</v>
      </c>
      <c r="H18" s="83">
        <f t="shared" si="0"/>
        <v>0</v>
      </c>
      <c r="I18" s="83">
        <f t="shared" si="0"/>
        <v>0</v>
      </c>
      <c r="J18" s="84">
        <f t="shared" si="0"/>
        <v>0</v>
      </c>
      <c r="K18" s="82">
        <f t="shared" si="0"/>
        <v>0</v>
      </c>
      <c r="L18" s="83">
        <f t="shared" si="0"/>
        <v>0</v>
      </c>
      <c r="M18" s="83">
        <f t="shared" si="0"/>
        <v>0</v>
      </c>
      <c r="N18" s="83">
        <f t="shared" si="0"/>
        <v>0</v>
      </c>
      <c r="O18" s="83">
        <f t="shared" si="0"/>
        <v>0</v>
      </c>
      <c r="P18" s="83">
        <f t="shared" si="0"/>
        <v>0</v>
      </c>
      <c r="Q18" s="83">
        <f t="shared" si="0"/>
        <v>0</v>
      </c>
      <c r="R18" s="83">
        <f t="shared" si="0"/>
        <v>0</v>
      </c>
      <c r="S18" s="83">
        <f t="shared" si="0"/>
        <v>0</v>
      </c>
      <c r="T18" s="83">
        <f t="shared" si="0"/>
        <v>0</v>
      </c>
      <c r="U18" s="83">
        <f t="shared" si="0"/>
        <v>0</v>
      </c>
      <c r="V18" s="84">
        <f t="shared" si="0"/>
        <v>0</v>
      </c>
      <c r="W18" s="82">
        <f t="shared" si="0"/>
        <v>0</v>
      </c>
      <c r="X18" s="83">
        <f t="shared" si="0"/>
        <v>0</v>
      </c>
      <c r="Y18" s="83">
        <f t="shared" si="0"/>
        <v>0</v>
      </c>
      <c r="Z18" s="83">
        <f t="shared" si="0"/>
        <v>0</v>
      </c>
      <c r="AA18" s="83">
        <f t="shared" si="0"/>
        <v>0</v>
      </c>
      <c r="AB18" s="83">
        <f t="shared" si="0"/>
        <v>0</v>
      </c>
      <c r="AC18" s="83">
        <f t="shared" si="0"/>
        <v>0</v>
      </c>
      <c r="AD18" s="83">
        <f t="shared" si="0"/>
        <v>0</v>
      </c>
      <c r="AE18" s="83">
        <f t="shared" si="0"/>
        <v>0</v>
      </c>
      <c r="AF18" s="83">
        <f t="shared" si="0"/>
        <v>0</v>
      </c>
      <c r="AG18" s="83">
        <f t="shared" si="0"/>
        <v>0</v>
      </c>
      <c r="AH18" s="84">
        <f t="shared" si="0"/>
        <v>0</v>
      </c>
      <c r="AI18" s="82">
        <f t="shared" si="0"/>
        <v>0</v>
      </c>
      <c r="AJ18" s="83">
        <f t="shared" si="0"/>
        <v>0</v>
      </c>
      <c r="AK18" s="83">
        <f t="shared" si="0"/>
        <v>0</v>
      </c>
      <c r="AL18" s="83">
        <f t="shared" si="0"/>
        <v>0</v>
      </c>
      <c r="AM18" s="83">
        <f t="shared" si="0"/>
        <v>0</v>
      </c>
      <c r="AN18" s="83">
        <f t="shared" si="0"/>
        <v>0</v>
      </c>
      <c r="AO18" s="83">
        <f t="shared" si="0"/>
        <v>0</v>
      </c>
      <c r="AP18" s="83">
        <f t="shared" si="0"/>
        <v>0</v>
      </c>
      <c r="AQ18" s="83">
        <f t="shared" si="0"/>
        <v>0</v>
      </c>
      <c r="AR18" s="83">
        <f t="shared" si="0"/>
        <v>0</v>
      </c>
      <c r="AS18" s="83">
        <f t="shared" si="0"/>
        <v>0</v>
      </c>
      <c r="AT18" s="84">
        <f t="shared" si="0"/>
        <v>0</v>
      </c>
      <c r="AU18" s="28"/>
    </row>
    <row r="19" spans="1:47" ht="13.5" customHeight="1" x14ac:dyDescent="0.2">
      <c r="A19" s="471"/>
      <c r="B19" s="30" t="s">
        <v>77</v>
      </c>
      <c r="C19" s="31" t="s">
        <v>71</v>
      </c>
      <c r="D19" s="474" t="s">
        <v>54</v>
      </c>
      <c r="E19" s="26"/>
      <c r="F19" s="32"/>
      <c r="G19" s="32"/>
      <c r="H19" s="33"/>
      <c r="I19" s="33"/>
      <c r="J19" s="34"/>
      <c r="K19" s="32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4"/>
      <c r="W19" s="32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4"/>
      <c r="AI19" s="32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4"/>
      <c r="AU19" s="45"/>
    </row>
    <row r="20" spans="1:47" ht="14.25" customHeight="1" x14ac:dyDescent="0.2">
      <c r="A20" s="472"/>
      <c r="B20" s="30" t="s">
        <v>78</v>
      </c>
      <c r="C20" s="31" t="s">
        <v>72</v>
      </c>
      <c r="D20" s="475"/>
      <c r="E20" s="26"/>
      <c r="F20" s="37"/>
      <c r="G20" s="37"/>
      <c r="H20" s="38"/>
      <c r="I20" s="38"/>
      <c r="J20" s="39"/>
      <c r="K20" s="37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9"/>
      <c r="W20" s="37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9"/>
      <c r="AI20" s="37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9"/>
      <c r="AU20" s="45"/>
    </row>
    <row r="21" spans="1:47" ht="14.25" customHeight="1" x14ac:dyDescent="0.2">
      <c r="A21" s="472"/>
      <c r="B21" s="30" t="s">
        <v>79</v>
      </c>
      <c r="C21" s="31" t="s">
        <v>73</v>
      </c>
      <c r="D21" s="475"/>
      <c r="E21" s="26"/>
      <c r="F21" s="37"/>
      <c r="G21" s="37"/>
      <c r="H21" s="38"/>
      <c r="I21" s="38"/>
      <c r="J21" s="39"/>
      <c r="K21" s="37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9"/>
      <c r="W21" s="37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9"/>
      <c r="AI21" s="37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9"/>
      <c r="AU21" s="45"/>
    </row>
    <row r="22" spans="1:47" ht="14.25" customHeight="1" x14ac:dyDescent="0.2">
      <c r="A22" s="472"/>
      <c r="B22" s="30" t="s">
        <v>80</v>
      </c>
      <c r="C22" s="31" t="s">
        <v>74</v>
      </c>
      <c r="D22" s="475"/>
      <c r="E22" s="26"/>
      <c r="F22" s="37"/>
      <c r="G22" s="37"/>
      <c r="H22" s="38"/>
      <c r="I22" s="38"/>
      <c r="J22" s="39"/>
      <c r="K22" s="37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9"/>
      <c r="W22" s="37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9"/>
      <c r="AI22" s="37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9"/>
      <c r="AU22" s="45"/>
    </row>
    <row r="23" spans="1:47" s="29" customFormat="1" ht="14.25" customHeight="1" x14ac:dyDescent="0.2">
      <c r="A23" s="472"/>
      <c r="B23" s="30" t="s">
        <v>81</v>
      </c>
      <c r="C23" s="31" t="s">
        <v>75</v>
      </c>
      <c r="D23" s="475"/>
      <c r="E23" s="26"/>
      <c r="F23" s="37"/>
      <c r="G23" s="37"/>
      <c r="H23" s="38"/>
      <c r="I23" s="38"/>
      <c r="J23" s="39"/>
      <c r="K23" s="37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9"/>
      <c r="W23" s="37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9"/>
      <c r="AI23" s="37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9"/>
      <c r="AU23" s="28"/>
    </row>
    <row r="24" spans="1:47" s="29" customFormat="1" ht="14.25" customHeight="1" x14ac:dyDescent="0.2">
      <c r="A24" s="472"/>
      <c r="B24" s="30" t="s">
        <v>82</v>
      </c>
      <c r="C24" s="31" t="s">
        <v>76</v>
      </c>
      <c r="D24" s="475"/>
      <c r="E24" s="26"/>
      <c r="F24" s="219"/>
      <c r="G24" s="219"/>
      <c r="H24" s="221"/>
      <c r="I24" s="221"/>
      <c r="J24" s="220"/>
      <c r="K24" s="219"/>
      <c r="L24" s="221"/>
      <c r="M24" s="221"/>
      <c r="N24" s="221"/>
      <c r="O24" s="221"/>
      <c r="P24" s="221"/>
      <c r="Q24" s="221"/>
      <c r="R24" s="221"/>
      <c r="S24" s="221"/>
      <c r="T24" s="221"/>
      <c r="U24" s="221"/>
      <c r="V24" s="220"/>
      <c r="W24" s="219"/>
      <c r="X24" s="221"/>
      <c r="Y24" s="221"/>
      <c r="Z24" s="221"/>
      <c r="AA24" s="221"/>
      <c r="AB24" s="221"/>
      <c r="AC24" s="221"/>
      <c r="AD24" s="221"/>
      <c r="AE24" s="221"/>
      <c r="AF24" s="221"/>
      <c r="AG24" s="221"/>
      <c r="AH24" s="220"/>
      <c r="AI24" s="219"/>
      <c r="AJ24" s="221"/>
      <c r="AK24" s="221"/>
      <c r="AL24" s="221"/>
      <c r="AM24" s="221"/>
      <c r="AN24" s="221"/>
      <c r="AO24" s="221"/>
      <c r="AP24" s="221"/>
      <c r="AQ24" s="221"/>
      <c r="AR24" s="221"/>
      <c r="AS24" s="221"/>
      <c r="AT24" s="220"/>
      <c r="AU24" s="28"/>
    </row>
    <row r="25" spans="1:47" s="29" customFormat="1" ht="14.25" customHeight="1" x14ac:dyDescent="0.2">
      <c r="A25" s="472"/>
      <c r="B25" s="30" t="s">
        <v>88</v>
      </c>
      <c r="C25" s="31" t="s">
        <v>83</v>
      </c>
      <c r="D25" s="475"/>
      <c r="E25" s="26"/>
      <c r="F25" s="219"/>
      <c r="G25" s="219"/>
      <c r="H25" s="221"/>
      <c r="I25" s="221"/>
      <c r="J25" s="220"/>
      <c r="K25" s="219"/>
      <c r="L25" s="221"/>
      <c r="M25" s="221"/>
      <c r="N25" s="221"/>
      <c r="O25" s="221"/>
      <c r="P25" s="221"/>
      <c r="Q25" s="221"/>
      <c r="R25" s="221"/>
      <c r="S25" s="221"/>
      <c r="T25" s="221"/>
      <c r="U25" s="221"/>
      <c r="V25" s="220"/>
      <c r="W25" s="219"/>
      <c r="X25" s="221"/>
      <c r="Y25" s="221"/>
      <c r="Z25" s="221"/>
      <c r="AA25" s="221"/>
      <c r="AB25" s="221"/>
      <c r="AC25" s="221"/>
      <c r="AD25" s="221"/>
      <c r="AE25" s="221"/>
      <c r="AF25" s="221"/>
      <c r="AG25" s="221"/>
      <c r="AH25" s="220"/>
      <c r="AI25" s="219"/>
      <c r="AJ25" s="221"/>
      <c r="AK25" s="221"/>
      <c r="AL25" s="221"/>
      <c r="AM25" s="221"/>
      <c r="AN25" s="221"/>
      <c r="AO25" s="221"/>
      <c r="AP25" s="221"/>
      <c r="AQ25" s="221"/>
      <c r="AR25" s="221"/>
      <c r="AS25" s="221"/>
      <c r="AT25" s="220"/>
      <c r="AU25" s="28"/>
    </row>
    <row r="26" spans="1:47" s="29" customFormat="1" ht="14.25" customHeight="1" x14ac:dyDescent="0.2">
      <c r="A26" s="472"/>
      <c r="B26" s="30" t="s">
        <v>89</v>
      </c>
      <c r="C26" s="31" t="s">
        <v>84</v>
      </c>
      <c r="D26" s="475"/>
      <c r="E26" s="26"/>
      <c r="F26" s="219"/>
      <c r="G26" s="219"/>
      <c r="H26" s="221"/>
      <c r="I26" s="221"/>
      <c r="J26" s="220"/>
      <c r="K26" s="219"/>
      <c r="L26" s="221"/>
      <c r="M26" s="221"/>
      <c r="N26" s="221"/>
      <c r="O26" s="221"/>
      <c r="P26" s="221"/>
      <c r="Q26" s="221"/>
      <c r="R26" s="221"/>
      <c r="S26" s="221"/>
      <c r="T26" s="221"/>
      <c r="U26" s="221"/>
      <c r="V26" s="220"/>
      <c r="W26" s="219"/>
      <c r="X26" s="221"/>
      <c r="Y26" s="221"/>
      <c r="Z26" s="221"/>
      <c r="AA26" s="221"/>
      <c r="AB26" s="221"/>
      <c r="AC26" s="221"/>
      <c r="AD26" s="221"/>
      <c r="AE26" s="221"/>
      <c r="AF26" s="221"/>
      <c r="AG26" s="221"/>
      <c r="AH26" s="220"/>
      <c r="AI26" s="219"/>
      <c r="AJ26" s="221"/>
      <c r="AK26" s="221"/>
      <c r="AL26" s="221"/>
      <c r="AM26" s="221"/>
      <c r="AN26" s="221"/>
      <c r="AO26" s="221"/>
      <c r="AP26" s="221"/>
      <c r="AQ26" s="221"/>
      <c r="AR26" s="221"/>
      <c r="AS26" s="221"/>
      <c r="AT26" s="220"/>
      <c r="AU26" s="28"/>
    </row>
    <row r="27" spans="1:47" s="29" customFormat="1" ht="14.25" customHeight="1" x14ac:dyDescent="0.2">
      <c r="A27" s="472"/>
      <c r="B27" s="30" t="s">
        <v>90</v>
      </c>
      <c r="C27" s="31" t="s">
        <v>85</v>
      </c>
      <c r="D27" s="475"/>
      <c r="E27" s="26"/>
      <c r="F27" s="219"/>
      <c r="G27" s="219"/>
      <c r="H27" s="221"/>
      <c r="I27" s="221"/>
      <c r="J27" s="220"/>
      <c r="K27" s="219"/>
      <c r="L27" s="221"/>
      <c r="M27" s="221"/>
      <c r="N27" s="221"/>
      <c r="O27" s="221"/>
      <c r="P27" s="221"/>
      <c r="Q27" s="221"/>
      <c r="R27" s="221"/>
      <c r="S27" s="221"/>
      <c r="T27" s="221"/>
      <c r="U27" s="221"/>
      <c r="V27" s="220"/>
      <c r="W27" s="219"/>
      <c r="X27" s="221"/>
      <c r="Y27" s="221"/>
      <c r="Z27" s="221"/>
      <c r="AA27" s="221"/>
      <c r="AB27" s="221"/>
      <c r="AC27" s="221"/>
      <c r="AD27" s="221"/>
      <c r="AE27" s="221"/>
      <c r="AF27" s="221"/>
      <c r="AG27" s="221"/>
      <c r="AH27" s="220"/>
      <c r="AI27" s="219"/>
      <c r="AJ27" s="221"/>
      <c r="AK27" s="221"/>
      <c r="AL27" s="221"/>
      <c r="AM27" s="221"/>
      <c r="AN27" s="221"/>
      <c r="AO27" s="221"/>
      <c r="AP27" s="221"/>
      <c r="AQ27" s="221"/>
      <c r="AR27" s="221"/>
      <c r="AS27" s="221"/>
      <c r="AT27" s="220"/>
      <c r="AU27" s="28"/>
    </row>
    <row r="28" spans="1:47" s="29" customFormat="1" ht="14.25" customHeight="1" x14ac:dyDescent="0.2">
      <c r="A28" s="472"/>
      <c r="B28" s="35" t="s">
        <v>91</v>
      </c>
      <c r="C28" s="36" t="s">
        <v>86</v>
      </c>
      <c r="D28" s="475"/>
      <c r="E28" s="26"/>
      <c r="F28" s="219"/>
      <c r="G28" s="219"/>
      <c r="H28" s="221"/>
      <c r="I28" s="221"/>
      <c r="J28" s="220"/>
      <c r="K28" s="219"/>
      <c r="L28" s="221"/>
      <c r="M28" s="221"/>
      <c r="N28" s="221"/>
      <c r="O28" s="221"/>
      <c r="P28" s="221"/>
      <c r="Q28" s="221"/>
      <c r="R28" s="221"/>
      <c r="S28" s="221"/>
      <c r="T28" s="221"/>
      <c r="U28" s="221"/>
      <c r="V28" s="220"/>
      <c r="W28" s="219"/>
      <c r="X28" s="221"/>
      <c r="Y28" s="221"/>
      <c r="Z28" s="221"/>
      <c r="AA28" s="221"/>
      <c r="AB28" s="221"/>
      <c r="AC28" s="221"/>
      <c r="AD28" s="221"/>
      <c r="AE28" s="221"/>
      <c r="AF28" s="221"/>
      <c r="AG28" s="221"/>
      <c r="AH28" s="220"/>
      <c r="AI28" s="219"/>
      <c r="AJ28" s="221"/>
      <c r="AK28" s="221"/>
      <c r="AL28" s="221"/>
      <c r="AM28" s="221"/>
      <c r="AN28" s="221"/>
      <c r="AO28" s="221"/>
      <c r="AP28" s="221"/>
      <c r="AQ28" s="221"/>
      <c r="AR28" s="221"/>
      <c r="AS28" s="221"/>
      <c r="AT28" s="220"/>
      <c r="AU28" s="28"/>
    </row>
    <row r="29" spans="1:47" s="29" customFormat="1" ht="14.25" customHeight="1" thickBot="1" x14ac:dyDescent="0.25">
      <c r="A29" s="473"/>
      <c r="B29" s="40" t="s">
        <v>92</v>
      </c>
      <c r="C29" s="41" t="s">
        <v>87</v>
      </c>
      <c r="D29" s="476"/>
      <c r="E29" s="26"/>
      <c r="F29" s="42"/>
      <c r="G29" s="42"/>
      <c r="H29" s="43"/>
      <c r="I29" s="43"/>
      <c r="J29" s="44"/>
      <c r="K29" s="42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4"/>
      <c r="W29" s="42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4"/>
      <c r="AI29" s="42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4"/>
      <c r="AU29" s="28"/>
    </row>
    <row r="30" spans="1:47" ht="15" thickBot="1" x14ac:dyDescent="0.25">
      <c r="A30" s="27"/>
      <c r="B30" s="27"/>
      <c r="C30" s="27"/>
      <c r="D30" s="27"/>
      <c r="E30" s="26"/>
      <c r="AU30" s="27"/>
    </row>
    <row r="31" spans="1:47" s="29" customFormat="1" ht="29.25" customHeight="1" thickBot="1" x14ac:dyDescent="0.25">
      <c r="A31" s="79" t="s">
        <v>95</v>
      </c>
      <c r="B31" s="80"/>
      <c r="C31" s="80"/>
      <c r="D31" s="81"/>
      <c r="E31" s="26"/>
      <c r="F31" s="82">
        <f>SUM(F32:F42)</f>
        <v>0</v>
      </c>
      <c r="G31" s="82">
        <f t="shared" ref="G31:AT31" si="1">SUM(G32:G42)</f>
        <v>0</v>
      </c>
      <c r="H31" s="83">
        <f t="shared" si="1"/>
        <v>0</v>
      </c>
      <c r="I31" s="83">
        <f t="shared" si="1"/>
        <v>0</v>
      </c>
      <c r="J31" s="84">
        <f t="shared" si="1"/>
        <v>0</v>
      </c>
      <c r="K31" s="82">
        <f t="shared" si="1"/>
        <v>0</v>
      </c>
      <c r="L31" s="83">
        <f t="shared" si="1"/>
        <v>0</v>
      </c>
      <c r="M31" s="83">
        <f t="shared" si="1"/>
        <v>0</v>
      </c>
      <c r="N31" s="83">
        <f t="shared" si="1"/>
        <v>0</v>
      </c>
      <c r="O31" s="83">
        <f t="shared" si="1"/>
        <v>0</v>
      </c>
      <c r="P31" s="83">
        <f t="shared" si="1"/>
        <v>0</v>
      </c>
      <c r="Q31" s="83">
        <f t="shared" si="1"/>
        <v>0</v>
      </c>
      <c r="R31" s="83">
        <f t="shared" si="1"/>
        <v>0</v>
      </c>
      <c r="S31" s="83">
        <f t="shared" si="1"/>
        <v>0</v>
      </c>
      <c r="T31" s="83">
        <f t="shared" si="1"/>
        <v>0</v>
      </c>
      <c r="U31" s="83">
        <f t="shared" si="1"/>
        <v>0</v>
      </c>
      <c r="V31" s="84">
        <f t="shared" si="1"/>
        <v>0</v>
      </c>
      <c r="W31" s="82">
        <f t="shared" si="1"/>
        <v>0</v>
      </c>
      <c r="X31" s="83">
        <f t="shared" si="1"/>
        <v>0</v>
      </c>
      <c r="Y31" s="83">
        <f t="shared" si="1"/>
        <v>0</v>
      </c>
      <c r="Z31" s="83">
        <f t="shared" si="1"/>
        <v>0</v>
      </c>
      <c r="AA31" s="83">
        <f t="shared" si="1"/>
        <v>0</v>
      </c>
      <c r="AB31" s="83">
        <f t="shared" si="1"/>
        <v>0</v>
      </c>
      <c r="AC31" s="83">
        <f t="shared" si="1"/>
        <v>0</v>
      </c>
      <c r="AD31" s="83">
        <f t="shared" si="1"/>
        <v>0</v>
      </c>
      <c r="AE31" s="83">
        <f t="shared" si="1"/>
        <v>0</v>
      </c>
      <c r="AF31" s="83">
        <f t="shared" si="1"/>
        <v>0</v>
      </c>
      <c r="AG31" s="83">
        <f t="shared" si="1"/>
        <v>0</v>
      </c>
      <c r="AH31" s="84">
        <f t="shared" si="1"/>
        <v>0</v>
      </c>
      <c r="AI31" s="82">
        <f t="shared" si="1"/>
        <v>0</v>
      </c>
      <c r="AJ31" s="83">
        <f t="shared" si="1"/>
        <v>0</v>
      </c>
      <c r="AK31" s="83">
        <f t="shared" si="1"/>
        <v>0</v>
      </c>
      <c r="AL31" s="83">
        <f t="shared" si="1"/>
        <v>0</v>
      </c>
      <c r="AM31" s="83">
        <f t="shared" si="1"/>
        <v>0</v>
      </c>
      <c r="AN31" s="83">
        <f t="shared" si="1"/>
        <v>0</v>
      </c>
      <c r="AO31" s="83">
        <f t="shared" si="1"/>
        <v>0</v>
      </c>
      <c r="AP31" s="83">
        <f t="shared" si="1"/>
        <v>0</v>
      </c>
      <c r="AQ31" s="83">
        <f t="shared" si="1"/>
        <v>0</v>
      </c>
      <c r="AR31" s="83">
        <f t="shared" si="1"/>
        <v>0</v>
      </c>
      <c r="AS31" s="83">
        <f t="shared" si="1"/>
        <v>0</v>
      </c>
      <c r="AT31" s="84">
        <f t="shared" si="1"/>
        <v>0</v>
      </c>
      <c r="AU31" s="28"/>
    </row>
    <row r="32" spans="1:47" ht="13.5" customHeight="1" x14ac:dyDescent="0.2">
      <c r="A32" s="471"/>
      <c r="B32" s="30" t="s">
        <v>77</v>
      </c>
      <c r="C32" s="31" t="s">
        <v>71</v>
      </c>
      <c r="D32" s="474" t="s">
        <v>54</v>
      </c>
      <c r="E32" s="26"/>
      <c r="F32" s="32"/>
      <c r="G32" s="32"/>
      <c r="H32" s="33"/>
      <c r="I32" s="33"/>
      <c r="J32" s="34"/>
      <c r="K32" s="32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4"/>
      <c r="W32" s="32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4"/>
      <c r="AI32" s="32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4"/>
      <c r="AU32" s="45"/>
    </row>
    <row r="33" spans="1:47" ht="14.25" customHeight="1" x14ac:dyDescent="0.2">
      <c r="A33" s="472"/>
      <c r="B33" s="30" t="s">
        <v>78</v>
      </c>
      <c r="C33" s="31" t="s">
        <v>72</v>
      </c>
      <c r="D33" s="475"/>
      <c r="E33" s="26"/>
      <c r="F33" s="37"/>
      <c r="G33" s="37"/>
      <c r="H33" s="38"/>
      <c r="I33" s="38"/>
      <c r="J33" s="39"/>
      <c r="K33" s="37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9"/>
      <c r="W33" s="37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9"/>
      <c r="AI33" s="37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9"/>
      <c r="AU33" s="45"/>
    </row>
    <row r="34" spans="1:47" ht="14.25" customHeight="1" x14ac:dyDescent="0.2">
      <c r="A34" s="472"/>
      <c r="B34" s="30" t="s">
        <v>79</v>
      </c>
      <c r="C34" s="31" t="s">
        <v>73</v>
      </c>
      <c r="D34" s="475"/>
      <c r="E34" s="26"/>
      <c r="F34" s="37"/>
      <c r="G34" s="37"/>
      <c r="H34" s="38"/>
      <c r="I34" s="38"/>
      <c r="J34" s="39"/>
      <c r="K34" s="37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9"/>
      <c r="W34" s="37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9"/>
      <c r="AI34" s="37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9"/>
      <c r="AU34" s="45"/>
    </row>
    <row r="35" spans="1:47" ht="14.25" customHeight="1" x14ac:dyDescent="0.2">
      <c r="A35" s="472"/>
      <c r="B35" s="30" t="s">
        <v>80</v>
      </c>
      <c r="C35" s="31" t="s">
        <v>74</v>
      </c>
      <c r="D35" s="475"/>
      <c r="E35" s="26"/>
      <c r="F35" s="37"/>
      <c r="G35" s="37"/>
      <c r="H35" s="38"/>
      <c r="I35" s="38"/>
      <c r="J35" s="39"/>
      <c r="K35" s="37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9"/>
      <c r="W35" s="37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9"/>
      <c r="AI35" s="37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9"/>
      <c r="AU35" s="45"/>
    </row>
    <row r="36" spans="1:47" s="29" customFormat="1" ht="14.25" customHeight="1" x14ac:dyDescent="0.2">
      <c r="A36" s="472"/>
      <c r="B36" s="30" t="s">
        <v>81</v>
      </c>
      <c r="C36" s="31" t="s">
        <v>75</v>
      </c>
      <c r="D36" s="475"/>
      <c r="E36" s="26"/>
      <c r="F36" s="37"/>
      <c r="G36" s="37"/>
      <c r="H36" s="38"/>
      <c r="I36" s="38"/>
      <c r="J36" s="39"/>
      <c r="K36" s="37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9"/>
      <c r="W36" s="37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9"/>
      <c r="AI36" s="37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9"/>
      <c r="AU36" s="28"/>
    </row>
    <row r="37" spans="1:47" s="29" customFormat="1" ht="14.25" customHeight="1" x14ac:dyDescent="0.2">
      <c r="A37" s="472"/>
      <c r="B37" s="30" t="s">
        <v>82</v>
      </c>
      <c r="C37" s="31" t="s">
        <v>76</v>
      </c>
      <c r="D37" s="475"/>
      <c r="E37" s="26"/>
      <c r="F37" s="219"/>
      <c r="G37" s="219"/>
      <c r="H37" s="221"/>
      <c r="I37" s="221"/>
      <c r="J37" s="220"/>
      <c r="K37" s="219"/>
      <c r="L37" s="221"/>
      <c r="M37" s="221"/>
      <c r="N37" s="221"/>
      <c r="O37" s="221"/>
      <c r="P37" s="221"/>
      <c r="Q37" s="221"/>
      <c r="R37" s="221"/>
      <c r="S37" s="221"/>
      <c r="T37" s="221"/>
      <c r="U37" s="221"/>
      <c r="V37" s="220"/>
      <c r="W37" s="219"/>
      <c r="X37" s="221"/>
      <c r="Y37" s="221"/>
      <c r="Z37" s="221"/>
      <c r="AA37" s="221"/>
      <c r="AB37" s="221"/>
      <c r="AC37" s="221"/>
      <c r="AD37" s="221"/>
      <c r="AE37" s="221"/>
      <c r="AF37" s="221"/>
      <c r="AG37" s="221"/>
      <c r="AH37" s="220"/>
      <c r="AI37" s="219"/>
      <c r="AJ37" s="221"/>
      <c r="AK37" s="221"/>
      <c r="AL37" s="221"/>
      <c r="AM37" s="221"/>
      <c r="AN37" s="221"/>
      <c r="AO37" s="221"/>
      <c r="AP37" s="221"/>
      <c r="AQ37" s="221"/>
      <c r="AR37" s="221"/>
      <c r="AS37" s="221"/>
      <c r="AT37" s="220"/>
      <c r="AU37" s="28"/>
    </row>
    <row r="38" spans="1:47" s="29" customFormat="1" ht="14.25" customHeight="1" x14ac:dyDescent="0.2">
      <c r="A38" s="472"/>
      <c r="B38" s="30" t="s">
        <v>88</v>
      </c>
      <c r="C38" s="31" t="s">
        <v>83</v>
      </c>
      <c r="D38" s="475"/>
      <c r="E38" s="26"/>
      <c r="F38" s="219"/>
      <c r="G38" s="219"/>
      <c r="H38" s="221"/>
      <c r="I38" s="221"/>
      <c r="J38" s="220"/>
      <c r="K38" s="219"/>
      <c r="L38" s="221"/>
      <c r="M38" s="221"/>
      <c r="N38" s="221"/>
      <c r="O38" s="221"/>
      <c r="P38" s="221"/>
      <c r="Q38" s="221"/>
      <c r="R38" s="221"/>
      <c r="S38" s="221"/>
      <c r="T38" s="221"/>
      <c r="U38" s="221"/>
      <c r="V38" s="220"/>
      <c r="W38" s="219"/>
      <c r="X38" s="221"/>
      <c r="Y38" s="221"/>
      <c r="Z38" s="221"/>
      <c r="AA38" s="221"/>
      <c r="AB38" s="221"/>
      <c r="AC38" s="221"/>
      <c r="AD38" s="221"/>
      <c r="AE38" s="221"/>
      <c r="AF38" s="221"/>
      <c r="AG38" s="221"/>
      <c r="AH38" s="220"/>
      <c r="AI38" s="219"/>
      <c r="AJ38" s="221"/>
      <c r="AK38" s="221"/>
      <c r="AL38" s="221"/>
      <c r="AM38" s="221"/>
      <c r="AN38" s="221"/>
      <c r="AO38" s="221"/>
      <c r="AP38" s="221"/>
      <c r="AQ38" s="221"/>
      <c r="AR38" s="221"/>
      <c r="AS38" s="221"/>
      <c r="AT38" s="220"/>
      <c r="AU38" s="28"/>
    </row>
    <row r="39" spans="1:47" s="29" customFormat="1" ht="14.25" customHeight="1" x14ac:dyDescent="0.2">
      <c r="A39" s="472"/>
      <c r="B39" s="30" t="s">
        <v>89</v>
      </c>
      <c r="C39" s="31" t="s">
        <v>84</v>
      </c>
      <c r="D39" s="475"/>
      <c r="E39" s="26"/>
      <c r="F39" s="219"/>
      <c r="G39" s="219"/>
      <c r="H39" s="221"/>
      <c r="I39" s="221"/>
      <c r="J39" s="220"/>
      <c r="K39" s="219"/>
      <c r="L39" s="221"/>
      <c r="M39" s="221"/>
      <c r="N39" s="221"/>
      <c r="O39" s="221"/>
      <c r="P39" s="221"/>
      <c r="Q39" s="221"/>
      <c r="R39" s="221"/>
      <c r="S39" s="221"/>
      <c r="T39" s="221"/>
      <c r="U39" s="221"/>
      <c r="V39" s="220"/>
      <c r="W39" s="219"/>
      <c r="X39" s="221"/>
      <c r="Y39" s="221"/>
      <c r="Z39" s="221"/>
      <c r="AA39" s="221"/>
      <c r="AB39" s="221"/>
      <c r="AC39" s="221"/>
      <c r="AD39" s="221"/>
      <c r="AE39" s="221"/>
      <c r="AF39" s="221"/>
      <c r="AG39" s="221"/>
      <c r="AH39" s="220"/>
      <c r="AI39" s="219"/>
      <c r="AJ39" s="221"/>
      <c r="AK39" s="221"/>
      <c r="AL39" s="221"/>
      <c r="AM39" s="221"/>
      <c r="AN39" s="221"/>
      <c r="AO39" s="221"/>
      <c r="AP39" s="221"/>
      <c r="AQ39" s="221"/>
      <c r="AR39" s="221"/>
      <c r="AS39" s="221"/>
      <c r="AT39" s="220"/>
      <c r="AU39" s="28"/>
    </row>
    <row r="40" spans="1:47" s="29" customFormat="1" ht="14.25" customHeight="1" x14ac:dyDescent="0.2">
      <c r="A40" s="472"/>
      <c r="B40" s="30" t="s">
        <v>90</v>
      </c>
      <c r="C40" s="31" t="s">
        <v>85</v>
      </c>
      <c r="D40" s="475"/>
      <c r="E40" s="26"/>
      <c r="F40" s="219"/>
      <c r="G40" s="219"/>
      <c r="H40" s="221"/>
      <c r="I40" s="221"/>
      <c r="J40" s="220"/>
      <c r="K40" s="219"/>
      <c r="L40" s="221"/>
      <c r="M40" s="221"/>
      <c r="N40" s="221"/>
      <c r="O40" s="221"/>
      <c r="P40" s="221"/>
      <c r="Q40" s="221"/>
      <c r="R40" s="221"/>
      <c r="S40" s="221"/>
      <c r="T40" s="221"/>
      <c r="U40" s="221"/>
      <c r="V40" s="220"/>
      <c r="W40" s="219"/>
      <c r="X40" s="221"/>
      <c r="Y40" s="221"/>
      <c r="Z40" s="221"/>
      <c r="AA40" s="221"/>
      <c r="AB40" s="221"/>
      <c r="AC40" s="221"/>
      <c r="AD40" s="221"/>
      <c r="AE40" s="221"/>
      <c r="AF40" s="221"/>
      <c r="AG40" s="221"/>
      <c r="AH40" s="220"/>
      <c r="AI40" s="219"/>
      <c r="AJ40" s="221"/>
      <c r="AK40" s="221"/>
      <c r="AL40" s="221"/>
      <c r="AM40" s="221"/>
      <c r="AN40" s="221"/>
      <c r="AO40" s="221"/>
      <c r="AP40" s="221"/>
      <c r="AQ40" s="221"/>
      <c r="AR40" s="221"/>
      <c r="AS40" s="221"/>
      <c r="AT40" s="220"/>
      <c r="AU40" s="28"/>
    </row>
    <row r="41" spans="1:47" s="29" customFormat="1" ht="14.25" customHeight="1" x14ac:dyDescent="0.2">
      <c r="A41" s="472"/>
      <c r="B41" s="35" t="s">
        <v>91</v>
      </c>
      <c r="C41" s="36" t="s">
        <v>86</v>
      </c>
      <c r="D41" s="475"/>
      <c r="E41" s="26"/>
      <c r="F41" s="219"/>
      <c r="G41" s="219"/>
      <c r="H41" s="221"/>
      <c r="I41" s="221"/>
      <c r="J41" s="220"/>
      <c r="K41" s="219"/>
      <c r="L41" s="221"/>
      <c r="M41" s="221"/>
      <c r="N41" s="221"/>
      <c r="O41" s="221"/>
      <c r="P41" s="221"/>
      <c r="Q41" s="221"/>
      <c r="R41" s="221"/>
      <c r="S41" s="221"/>
      <c r="T41" s="221"/>
      <c r="U41" s="221"/>
      <c r="V41" s="220"/>
      <c r="W41" s="219"/>
      <c r="X41" s="221"/>
      <c r="Y41" s="221"/>
      <c r="Z41" s="221"/>
      <c r="AA41" s="221"/>
      <c r="AB41" s="221"/>
      <c r="AC41" s="221"/>
      <c r="AD41" s="221"/>
      <c r="AE41" s="221"/>
      <c r="AF41" s="221"/>
      <c r="AG41" s="221"/>
      <c r="AH41" s="220"/>
      <c r="AI41" s="219"/>
      <c r="AJ41" s="221"/>
      <c r="AK41" s="221"/>
      <c r="AL41" s="221"/>
      <c r="AM41" s="221"/>
      <c r="AN41" s="221"/>
      <c r="AO41" s="221"/>
      <c r="AP41" s="221"/>
      <c r="AQ41" s="221"/>
      <c r="AR41" s="221"/>
      <c r="AS41" s="221"/>
      <c r="AT41" s="220"/>
      <c r="AU41" s="28"/>
    </row>
    <row r="42" spans="1:47" s="29" customFormat="1" ht="14.25" customHeight="1" thickBot="1" x14ac:dyDescent="0.25">
      <c r="A42" s="473"/>
      <c r="B42" s="40" t="s">
        <v>92</v>
      </c>
      <c r="C42" s="41" t="s">
        <v>87</v>
      </c>
      <c r="D42" s="476"/>
      <c r="E42" s="26"/>
      <c r="F42" s="42"/>
      <c r="G42" s="42"/>
      <c r="H42" s="43"/>
      <c r="I42" s="43"/>
      <c r="J42" s="44"/>
      <c r="K42" s="42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4"/>
      <c r="W42" s="42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4"/>
      <c r="AI42" s="42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4"/>
      <c r="AU42" s="28"/>
    </row>
    <row r="43" spans="1:47" ht="15" thickBot="1" x14ac:dyDescent="0.25">
      <c r="A43" s="27"/>
      <c r="B43" s="27"/>
      <c r="C43" s="27"/>
      <c r="D43" s="27"/>
      <c r="E43" s="26"/>
      <c r="AU43" s="27"/>
    </row>
    <row r="44" spans="1:47" s="29" customFormat="1" ht="29.25" customHeight="1" thickBot="1" x14ac:dyDescent="0.25">
      <c r="A44" s="79" t="s">
        <v>94</v>
      </c>
      <c r="B44" s="80"/>
      <c r="C44" s="80"/>
      <c r="D44" s="81"/>
      <c r="E44" s="26"/>
      <c r="F44" s="82">
        <f>SUM(F45:F55)</f>
        <v>0</v>
      </c>
      <c r="G44" s="82">
        <f t="shared" ref="G44" si="2">SUM(G45:G55)</f>
        <v>0</v>
      </c>
      <c r="H44" s="83">
        <f>SUM(H45:H55)</f>
        <v>0</v>
      </c>
      <c r="I44" s="83">
        <f t="shared" ref="I44:AT44" si="3">SUM(I45:I55)</f>
        <v>0</v>
      </c>
      <c r="J44" s="84">
        <f t="shared" si="3"/>
        <v>0</v>
      </c>
      <c r="K44" s="82">
        <f t="shared" si="3"/>
        <v>0</v>
      </c>
      <c r="L44" s="83">
        <f t="shared" si="3"/>
        <v>0</v>
      </c>
      <c r="M44" s="83">
        <f t="shared" si="3"/>
        <v>0</v>
      </c>
      <c r="N44" s="83">
        <f t="shared" si="3"/>
        <v>0</v>
      </c>
      <c r="O44" s="83">
        <f t="shared" si="3"/>
        <v>0</v>
      </c>
      <c r="P44" s="83">
        <f t="shared" si="3"/>
        <v>0</v>
      </c>
      <c r="Q44" s="83">
        <f t="shared" si="3"/>
        <v>0</v>
      </c>
      <c r="R44" s="83">
        <f t="shared" si="3"/>
        <v>0</v>
      </c>
      <c r="S44" s="83">
        <f t="shared" si="3"/>
        <v>0</v>
      </c>
      <c r="T44" s="83">
        <f t="shared" si="3"/>
        <v>0</v>
      </c>
      <c r="U44" s="83">
        <f t="shared" si="3"/>
        <v>0</v>
      </c>
      <c r="V44" s="84">
        <f t="shared" si="3"/>
        <v>0</v>
      </c>
      <c r="W44" s="82">
        <f t="shared" si="3"/>
        <v>0</v>
      </c>
      <c r="X44" s="83">
        <f t="shared" si="3"/>
        <v>0</v>
      </c>
      <c r="Y44" s="83">
        <f t="shared" si="3"/>
        <v>0</v>
      </c>
      <c r="Z44" s="83">
        <f t="shared" si="3"/>
        <v>0</v>
      </c>
      <c r="AA44" s="83">
        <f t="shared" si="3"/>
        <v>0</v>
      </c>
      <c r="AB44" s="83">
        <f t="shared" si="3"/>
        <v>0</v>
      </c>
      <c r="AC44" s="83">
        <f t="shared" si="3"/>
        <v>0</v>
      </c>
      <c r="AD44" s="83">
        <f t="shared" si="3"/>
        <v>0</v>
      </c>
      <c r="AE44" s="83">
        <f t="shared" si="3"/>
        <v>0</v>
      </c>
      <c r="AF44" s="83">
        <f t="shared" si="3"/>
        <v>0</v>
      </c>
      <c r="AG44" s="83">
        <f t="shared" si="3"/>
        <v>0</v>
      </c>
      <c r="AH44" s="84">
        <f t="shared" si="3"/>
        <v>0</v>
      </c>
      <c r="AI44" s="82">
        <f t="shared" si="3"/>
        <v>0</v>
      </c>
      <c r="AJ44" s="83">
        <f t="shared" si="3"/>
        <v>0</v>
      </c>
      <c r="AK44" s="83">
        <f t="shared" si="3"/>
        <v>0</v>
      </c>
      <c r="AL44" s="83">
        <f t="shared" si="3"/>
        <v>0</v>
      </c>
      <c r="AM44" s="83">
        <f t="shared" si="3"/>
        <v>0</v>
      </c>
      <c r="AN44" s="83">
        <f t="shared" si="3"/>
        <v>0</v>
      </c>
      <c r="AO44" s="83">
        <f t="shared" si="3"/>
        <v>0</v>
      </c>
      <c r="AP44" s="83">
        <f t="shared" si="3"/>
        <v>0</v>
      </c>
      <c r="AQ44" s="83">
        <f t="shared" si="3"/>
        <v>0</v>
      </c>
      <c r="AR44" s="83">
        <f t="shared" si="3"/>
        <v>0</v>
      </c>
      <c r="AS44" s="83">
        <f t="shared" si="3"/>
        <v>0</v>
      </c>
      <c r="AT44" s="84">
        <f t="shared" si="3"/>
        <v>0</v>
      </c>
      <c r="AU44" s="28"/>
    </row>
    <row r="45" spans="1:47" ht="14.25" customHeight="1" x14ac:dyDescent="0.2">
      <c r="A45" s="471"/>
      <c r="B45" s="30" t="s">
        <v>77</v>
      </c>
      <c r="C45" s="31" t="s">
        <v>71</v>
      </c>
      <c r="D45" s="474" t="s">
        <v>54</v>
      </c>
      <c r="E45" s="26"/>
      <c r="F45" s="32"/>
      <c r="G45" s="32"/>
      <c r="H45" s="33"/>
      <c r="I45" s="33"/>
      <c r="J45" s="34"/>
      <c r="K45" s="32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4"/>
      <c r="W45" s="32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4"/>
      <c r="AI45" s="32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4"/>
      <c r="AU45" s="45"/>
    </row>
    <row r="46" spans="1:47" ht="14.25" customHeight="1" x14ac:dyDescent="0.2">
      <c r="A46" s="472"/>
      <c r="B46" s="30" t="s">
        <v>78</v>
      </c>
      <c r="C46" s="31" t="s">
        <v>72</v>
      </c>
      <c r="D46" s="475"/>
      <c r="E46" s="26"/>
      <c r="F46" s="37"/>
      <c r="G46" s="37"/>
      <c r="H46" s="38"/>
      <c r="I46" s="38"/>
      <c r="J46" s="39"/>
      <c r="K46" s="37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9"/>
      <c r="W46" s="37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9"/>
      <c r="AI46" s="37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9"/>
      <c r="AU46" s="45"/>
    </row>
    <row r="47" spans="1:47" ht="14.25" customHeight="1" x14ac:dyDescent="0.2">
      <c r="A47" s="472"/>
      <c r="B47" s="30" t="s">
        <v>79</v>
      </c>
      <c r="C47" s="31" t="s">
        <v>73</v>
      </c>
      <c r="D47" s="475"/>
      <c r="E47" s="26"/>
      <c r="F47" s="37"/>
      <c r="G47" s="37"/>
      <c r="H47" s="38"/>
      <c r="I47" s="38"/>
      <c r="J47" s="39"/>
      <c r="K47" s="37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9"/>
      <c r="W47" s="37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9"/>
      <c r="AI47" s="37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9"/>
      <c r="AU47" s="45"/>
    </row>
    <row r="48" spans="1:47" ht="14.25" customHeight="1" x14ac:dyDescent="0.2">
      <c r="A48" s="472"/>
      <c r="B48" s="30" t="s">
        <v>80</v>
      </c>
      <c r="C48" s="31" t="s">
        <v>74</v>
      </c>
      <c r="D48" s="475"/>
      <c r="E48" s="26"/>
      <c r="F48" s="37"/>
      <c r="G48" s="37"/>
      <c r="H48" s="38"/>
      <c r="I48" s="38"/>
      <c r="J48" s="39"/>
      <c r="K48" s="37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9"/>
      <c r="W48" s="37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9"/>
      <c r="AI48" s="37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9"/>
      <c r="AU48" s="45"/>
    </row>
    <row r="49" spans="1:47" ht="14.25" customHeight="1" x14ac:dyDescent="0.2">
      <c r="A49" s="472"/>
      <c r="B49" s="30" t="s">
        <v>81</v>
      </c>
      <c r="C49" s="31" t="s">
        <v>75</v>
      </c>
      <c r="D49" s="475"/>
      <c r="E49" s="26"/>
      <c r="F49" s="37"/>
      <c r="G49" s="37"/>
      <c r="H49" s="38"/>
      <c r="I49" s="38"/>
      <c r="J49" s="39"/>
      <c r="K49" s="37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9"/>
      <c r="W49" s="37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9"/>
      <c r="AI49" s="37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9"/>
      <c r="AU49" s="45"/>
    </row>
    <row r="50" spans="1:47" ht="14.25" customHeight="1" x14ac:dyDescent="0.2">
      <c r="A50" s="472"/>
      <c r="B50" s="30" t="s">
        <v>82</v>
      </c>
      <c r="C50" s="31" t="s">
        <v>76</v>
      </c>
      <c r="D50" s="475"/>
      <c r="E50" s="26"/>
      <c r="F50" s="37"/>
      <c r="G50" s="37"/>
      <c r="H50" s="38"/>
      <c r="I50" s="38"/>
      <c r="J50" s="39"/>
      <c r="K50" s="37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9"/>
      <c r="W50" s="37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9"/>
      <c r="AI50" s="37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9"/>
      <c r="AU50" s="45"/>
    </row>
    <row r="51" spans="1:47" ht="14.25" customHeight="1" x14ac:dyDescent="0.2">
      <c r="A51" s="472"/>
      <c r="B51" s="30" t="s">
        <v>88</v>
      </c>
      <c r="C51" s="31" t="s">
        <v>83</v>
      </c>
      <c r="D51" s="475"/>
      <c r="E51" s="26"/>
      <c r="F51" s="37"/>
      <c r="G51" s="37"/>
      <c r="H51" s="38"/>
      <c r="I51" s="38"/>
      <c r="J51" s="39"/>
      <c r="K51" s="37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9"/>
      <c r="W51" s="37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9"/>
      <c r="AI51" s="37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9"/>
      <c r="AU51" s="45"/>
    </row>
    <row r="52" spans="1:47" ht="14.25" customHeight="1" x14ac:dyDescent="0.2">
      <c r="A52" s="472"/>
      <c r="B52" s="30" t="s">
        <v>89</v>
      </c>
      <c r="C52" s="31" t="s">
        <v>84</v>
      </c>
      <c r="D52" s="475"/>
      <c r="E52" s="26"/>
      <c r="F52" s="37"/>
      <c r="G52" s="37"/>
      <c r="H52" s="38"/>
      <c r="I52" s="38"/>
      <c r="J52" s="39"/>
      <c r="K52" s="37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9"/>
      <c r="W52" s="37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9"/>
      <c r="AI52" s="37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9"/>
      <c r="AU52" s="45"/>
    </row>
    <row r="53" spans="1:47" ht="14.25" customHeight="1" x14ac:dyDescent="0.2">
      <c r="A53" s="472"/>
      <c r="B53" s="30" t="s">
        <v>90</v>
      </c>
      <c r="C53" s="31" t="s">
        <v>85</v>
      </c>
      <c r="D53" s="475"/>
      <c r="E53" s="26"/>
      <c r="F53" s="37"/>
      <c r="G53" s="37"/>
      <c r="H53" s="38"/>
      <c r="I53" s="38"/>
      <c r="J53" s="39"/>
      <c r="K53" s="37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9"/>
      <c r="W53" s="37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9"/>
      <c r="AI53" s="37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9"/>
      <c r="AU53" s="45"/>
    </row>
    <row r="54" spans="1:47" s="29" customFormat="1" ht="14.25" customHeight="1" x14ac:dyDescent="0.2">
      <c r="A54" s="472"/>
      <c r="B54" s="35" t="s">
        <v>91</v>
      </c>
      <c r="C54" s="36" t="s">
        <v>86</v>
      </c>
      <c r="D54" s="475"/>
      <c r="E54" s="26"/>
      <c r="F54" s="37"/>
      <c r="G54" s="37"/>
      <c r="H54" s="38"/>
      <c r="I54" s="38"/>
      <c r="J54" s="39"/>
      <c r="K54" s="37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9"/>
      <c r="W54" s="37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9"/>
      <c r="AI54" s="37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9"/>
      <c r="AU54" s="28"/>
    </row>
    <row r="55" spans="1:47" s="29" customFormat="1" ht="14.25" customHeight="1" thickBot="1" x14ac:dyDescent="0.25">
      <c r="A55" s="473"/>
      <c r="B55" s="40" t="s">
        <v>92</v>
      </c>
      <c r="C55" s="41" t="s">
        <v>87</v>
      </c>
      <c r="D55" s="476"/>
      <c r="E55" s="26"/>
      <c r="F55" s="42"/>
      <c r="G55" s="42"/>
      <c r="H55" s="43"/>
      <c r="I55" s="43"/>
      <c r="J55" s="44"/>
      <c r="K55" s="42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4"/>
      <c r="W55" s="42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4"/>
      <c r="AI55" s="42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4"/>
      <c r="AU55" s="28"/>
    </row>
    <row r="56" spans="1:47" ht="15" thickBot="1" x14ac:dyDescent="0.25">
      <c r="A56" s="27"/>
      <c r="B56" s="27"/>
      <c r="C56" s="27"/>
      <c r="D56" s="27"/>
      <c r="E56" s="26"/>
      <c r="AU56" s="27"/>
    </row>
    <row r="57" spans="1:47" s="29" customFormat="1" ht="27" customHeight="1" thickBot="1" x14ac:dyDescent="0.25">
      <c r="A57" s="79" t="s">
        <v>93</v>
      </c>
      <c r="B57" s="80"/>
      <c r="C57" s="80"/>
      <c r="D57" s="81"/>
      <c r="E57" s="26"/>
      <c r="F57" s="82">
        <f>SUM(F58:F68)</f>
        <v>0</v>
      </c>
      <c r="G57" s="82">
        <f t="shared" ref="G57:AT57" si="4">SUM(G58:G68)</f>
        <v>0</v>
      </c>
      <c r="H57" s="83">
        <f t="shared" si="4"/>
        <v>0</v>
      </c>
      <c r="I57" s="83">
        <f t="shared" si="4"/>
        <v>0</v>
      </c>
      <c r="J57" s="84">
        <f t="shared" si="4"/>
        <v>0</v>
      </c>
      <c r="K57" s="82">
        <f t="shared" si="4"/>
        <v>0</v>
      </c>
      <c r="L57" s="83">
        <f t="shared" si="4"/>
        <v>0</v>
      </c>
      <c r="M57" s="83">
        <f t="shared" si="4"/>
        <v>0</v>
      </c>
      <c r="N57" s="83">
        <f t="shared" si="4"/>
        <v>0</v>
      </c>
      <c r="O57" s="83">
        <f t="shared" si="4"/>
        <v>0</v>
      </c>
      <c r="P57" s="83">
        <f t="shared" si="4"/>
        <v>0</v>
      </c>
      <c r="Q57" s="83">
        <f t="shared" si="4"/>
        <v>0</v>
      </c>
      <c r="R57" s="83">
        <f t="shared" si="4"/>
        <v>0</v>
      </c>
      <c r="S57" s="83">
        <f t="shared" si="4"/>
        <v>0</v>
      </c>
      <c r="T57" s="83">
        <f t="shared" si="4"/>
        <v>0</v>
      </c>
      <c r="U57" s="83">
        <f t="shared" si="4"/>
        <v>0</v>
      </c>
      <c r="V57" s="84">
        <f t="shared" si="4"/>
        <v>0</v>
      </c>
      <c r="W57" s="82">
        <f t="shared" si="4"/>
        <v>0</v>
      </c>
      <c r="X57" s="83">
        <f t="shared" si="4"/>
        <v>0</v>
      </c>
      <c r="Y57" s="83">
        <f t="shared" si="4"/>
        <v>0</v>
      </c>
      <c r="Z57" s="83">
        <f t="shared" si="4"/>
        <v>0</v>
      </c>
      <c r="AA57" s="83">
        <f t="shared" si="4"/>
        <v>0</v>
      </c>
      <c r="AB57" s="83">
        <f t="shared" si="4"/>
        <v>0</v>
      </c>
      <c r="AC57" s="83">
        <f t="shared" si="4"/>
        <v>0</v>
      </c>
      <c r="AD57" s="83">
        <f t="shared" si="4"/>
        <v>0</v>
      </c>
      <c r="AE57" s="83">
        <f t="shared" si="4"/>
        <v>0</v>
      </c>
      <c r="AF57" s="83">
        <f t="shared" si="4"/>
        <v>0</v>
      </c>
      <c r="AG57" s="83">
        <f t="shared" si="4"/>
        <v>0</v>
      </c>
      <c r="AH57" s="84">
        <f t="shared" si="4"/>
        <v>0</v>
      </c>
      <c r="AI57" s="82">
        <f t="shared" si="4"/>
        <v>0</v>
      </c>
      <c r="AJ57" s="83">
        <f t="shared" si="4"/>
        <v>0</v>
      </c>
      <c r="AK57" s="83">
        <f t="shared" si="4"/>
        <v>0</v>
      </c>
      <c r="AL57" s="83">
        <f t="shared" si="4"/>
        <v>0</v>
      </c>
      <c r="AM57" s="83">
        <f t="shared" si="4"/>
        <v>0</v>
      </c>
      <c r="AN57" s="83">
        <f t="shared" si="4"/>
        <v>0</v>
      </c>
      <c r="AO57" s="83">
        <f t="shared" si="4"/>
        <v>0</v>
      </c>
      <c r="AP57" s="83">
        <f t="shared" si="4"/>
        <v>0</v>
      </c>
      <c r="AQ57" s="83">
        <f t="shared" si="4"/>
        <v>0</v>
      </c>
      <c r="AR57" s="83">
        <f t="shared" si="4"/>
        <v>0</v>
      </c>
      <c r="AS57" s="83">
        <f t="shared" si="4"/>
        <v>0</v>
      </c>
      <c r="AT57" s="84">
        <f t="shared" si="4"/>
        <v>0</v>
      </c>
      <c r="AU57" s="28"/>
    </row>
    <row r="58" spans="1:47" ht="14.25" customHeight="1" x14ac:dyDescent="0.2">
      <c r="A58" s="477"/>
      <c r="B58" s="30" t="s">
        <v>77</v>
      </c>
      <c r="C58" s="31" t="s">
        <v>71</v>
      </c>
      <c r="D58" s="474" t="s">
        <v>54</v>
      </c>
      <c r="E58" s="26"/>
      <c r="F58" s="32"/>
      <c r="G58" s="32"/>
      <c r="H58" s="33"/>
      <c r="I58" s="33"/>
      <c r="J58" s="34"/>
      <c r="K58" s="32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4"/>
      <c r="W58" s="32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4"/>
      <c r="AI58" s="32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4"/>
      <c r="AU58" s="45"/>
    </row>
    <row r="59" spans="1:47" x14ac:dyDescent="0.2">
      <c r="A59" s="478"/>
      <c r="B59" s="30" t="s">
        <v>78</v>
      </c>
      <c r="C59" s="31" t="s">
        <v>72</v>
      </c>
      <c r="D59" s="475"/>
      <c r="E59" s="26"/>
      <c r="F59" s="37"/>
      <c r="G59" s="37"/>
      <c r="H59" s="38"/>
      <c r="I59" s="38"/>
      <c r="J59" s="39"/>
      <c r="K59" s="37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9"/>
      <c r="W59" s="37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9"/>
      <c r="AI59" s="37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9"/>
      <c r="AU59" s="45"/>
    </row>
    <row r="60" spans="1:47" x14ac:dyDescent="0.2">
      <c r="A60" s="478"/>
      <c r="B60" s="30" t="s">
        <v>79</v>
      </c>
      <c r="C60" s="31" t="s">
        <v>73</v>
      </c>
      <c r="D60" s="475"/>
      <c r="E60" s="26"/>
      <c r="F60" s="37"/>
      <c r="G60" s="37"/>
      <c r="H60" s="38"/>
      <c r="I60" s="38"/>
      <c r="J60" s="39"/>
      <c r="K60" s="37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9"/>
      <c r="W60" s="37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9"/>
      <c r="AI60" s="37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9"/>
      <c r="AU60" s="45"/>
    </row>
    <row r="61" spans="1:47" x14ac:dyDescent="0.2">
      <c r="A61" s="478"/>
      <c r="B61" s="30" t="s">
        <v>80</v>
      </c>
      <c r="C61" s="31" t="s">
        <v>74</v>
      </c>
      <c r="D61" s="475"/>
      <c r="E61" s="26"/>
      <c r="F61" s="37"/>
      <c r="G61" s="37"/>
      <c r="H61" s="38"/>
      <c r="I61" s="38"/>
      <c r="J61" s="39"/>
      <c r="K61" s="37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9"/>
      <c r="W61" s="37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9"/>
      <c r="AI61" s="37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9"/>
      <c r="AU61" s="45"/>
    </row>
    <row r="62" spans="1:47" x14ac:dyDescent="0.2">
      <c r="A62" s="478"/>
      <c r="B62" s="30" t="s">
        <v>81</v>
      </c>
      <c r="C62" s="31" t="s">
        <v>75</v>
      </c>
      <c r="D62" s="475"/>
      <c r="E62" s="26"/>
      <c r="F62" s="37"/>
      <c r="G62" s="37"/>
      <c r="H62" s="38"/>
      <c r="I62" s="38"/>
      <c r="J62" s="39"/>
      <c r="K62" s="37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9"/>
      <c r="W62" s="37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9"/>
      <c r="AI62" s="37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9"/>
      <c r="AU62" s="45"/>
    </row>
    <row r="63" spans="1:47" x14ac:dyDescent="0.2">
      <c r="A63" s="478"/>
      <c r="B63" s="30" t="s">
        <v>82</v>
      </c>
      <c r="C63" s="31" t="s">
        <v>76</v>
      </c>
      <c r="D63" s="475"/>
      <c r="E63" s="26"/>
      <c r="F63" s="37"/>
      <c r="G63" s="37"/>
      <c r="H63" s="38"/>
      <c r="I63" s="38"/>
      <c r="J63" s="39"/>
      <c r="K63" s="37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9"/>
      <c r="W63" s="37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9"/>
      <c r="AI63" s="37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9"/>
      <c r="AU63" s="45"/>
    </row>
    <row r="64" spans="1:47" x14ac:dyDescent="0.2">
      <c r="A64" s="478"/>
      <c r="B64" s="30" t="s">
        <v>88</v>
      </c>
      <c r="C64" s="31" t="s">
        <v>83</v>
      </c>
      <c r="D64" s="475"/>
      <c r="E64" s="26"/>
      <c r="F64" s="37"/>
      <c r="G64" s="37"/>
      <c r="H64" s="38"/>
      <c r="I64" s="38"/>
      <c r="J64" s="39"/>
      <c r="K64" s="37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9"/>
      <c r="W64" s="37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9"/>
      <c r="AI64" s="37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9"/>
      <c r="AU64" s="45"/>
    </row>
    <row r="65" spans="1:47" x14ac:dyDescent="0.2">
      <c r="A65" s="478"/>
      <c r="B65" s="30" t="s">
        <v>89</v>
      </c>
      <c r="C65" s="31" t="s">
        <v>84</v>
      </c>
      <c r="D65" s="475"/>
      <c r="E65" s="26"/>
      <c r="F65" s="37"/>
      <c r="G65" s="37"/>
      <c r="H65" s="38"/>
      <c r="I65" s="38"/>
      <c r="J65" s="39"/>
      <c r="K65" s="37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9"/>
      <c r="W65" s="37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9"/>
      <c r="AI65" s="37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9"/>
      <c r="AU65" s="45"/>
    </row>
    <row r="66" spans="1:47" x14ac:dyDescent="0.2">
      <c r="A66" s="478"/>
      <c r="B66" s="30" t="s">
        <v>90</v>
      </c>
      <c r="C66" s="31" t="s">
        <v>85</v>
      </c>
      <c r="D66" s="475"/>
      <c r="E66" s="26"/>
      <c r="F66" s="37"/>
      <c r="G66" s="37"/>
      <c r="H66" s="38"/>
      <c r="I66" s="38"/>
      <c r="J66" s="39"/>
      <c r="K66" s="37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9"/>
      <c r="W66" s="37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9"/>
      <c r="AI66" s="37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9"/>
      <c r="AU66" s="45"/>
    </row>
    <row r="67" spans="1:47" x14ac:dyDescent="0.2">
      <c r="A67" s="478"/>
      <c r="B67" s="35" t="s">
        <v>91</v>
      </c>
      <c r="C67" s="36" t="s">
        <v>86</v>
      </c>
      <c r="D67" s="475"/>
      <c r="E67" s="26"/>
      <c r="F67" s="37"/>
      <c r="G67" s="37"/>
      <c r="H67" s="38"/>
      <c r="I67" s="38"/>
      <c r="J67" s="39"/>
      <c r="K67" s="37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9"/>
      <c r="W67" s="37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9"/>
      <c r="AI67" s="37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9"/>
      <c r="AU67" s="45"/>
    </row>
    <row r="68" spans="1:47" s="29" customFormat="1" ht="15.75" thickBot="1" x14ac:dyDescent="0.25">
      <c r="A68" s="479"/>
      <c r="B68" s="40" t="s">
        <v>92</v>
      </c>
      <c r="C68" s="41" t="s">
        <v>87</v>
      </c>
      <c r="D68" s="476"/>
      <c r="E68" s="26"/>
      <c r="F68" s="42"/>
      <c r="G68" s="42"/>
      <c r="H68" s="43"/>
      <c r="I68" s="43"/>
      <c r="J68" s="44"/>
      <c r="K68" s="42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4"/>
      <c r="W68" s="42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4"/>
      <c r="AI68" s="42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4"/>
      <c r="AU68" s="28"/>
    </row>
    <row r="69" spans="1:47" ht="15" thickBot="1" x14ac:dyDescent="0.25">
      <c r="A69" s="27"/>
      <c r="B69" s="27"/>
      <c r="C69" s="27"/>
      <c r="D69" s="27"/>
      <c r="E69" s="26"/>
      <c r="AU69" s="27"/>
    </row>
    <row r="70" spans="1:47" s="29" customFormat="1" ht="54" customHeight="1" thickBot="1" x14ac:dyDescent="0.25">
      <c r="A70" s="85" t="s">
        <v>113</v>
      </c>
      <c r="B70" s="86"/>
      <c r="C70" s="86"/>
      <c r="D70" s="87"/>
      <c r="E70" s="26"/>
      <c r="F70" s="88">
        <f>F18+F31+F44+F57</f>
        <v>0</v>
      </c>
      <c r="G70" s="222">
        <f t="shared" ref="G70:AT70" si="5">G18+G31+G44+G57</f>
        <v>0</v>
      </c>
      <c r="H70" s="89">
        <f t="shared" si="5"/>
        <v>0</v>
      </c>
      <c r="I70" s="89">
        <f t="shared" si="5"/>
        <v>0</v>
      </c>
      <c r="J70" s="223">
        <f t="shared" si="5"/>
        <v>0</v>
      </c>
      <c r="K70" s="222">
        <f t="shared" si="5"/>
        <v>0</v>
      </c>
      <c r="L70" s="89">
        <f t="shared" si="5"/>
        <v>0</v>
      </c>
      <c r="M70" s="89">
        <f t="shared" si="5"/>
        <v>0</v>
      </c>
      <c r="N70" s="89">
        <f t="shared" si="5"/>
        <v>0</v>
      </c>
      <c r="O70" s="89">
        <f t="shared" si="5"/>
        <v>0</v>
      </c>
      <c r="P70" s="89">
        <f t="shared" si="5"/>
        <v>0</v>
      </c>
      <c r="Q70" s="89">
        <f t="shared" si="5"/>
        <v>0</v>
      </c>
      <c r="R70" s="89">
        <f t="shared" si="5"/>
        <v>0</v>
      </c>
      <c r="S70" s="89">
        <f t="shared" si="5"/>
        <v>0</v>
      </c>
      <c r="T70" s="89">
        <f t="shared" si="5"/>
        <v>0</v>
      </c>
      <c r="U70" s="89">
        <f t="shared" si="5"/>
        <v>0</v>
      </c>
      <c r="V70" s="224">
        <f t="shared" si="5"/>
        <v>0</v>
      </c>
      <c r="W70" s="222">
        <f t="shared" si="5"/>
        <v>0</v>
      </c>
      <c r="X70" s="89">
        <f t="shared" si="5"/>
        <v>0</v>
      </c>
      <c r="Y70" s="89">
        <f t="shared" si="5"/>
        <v>0</v>
      </c>
      <c r="Z70" s="89">
        <f t="shared" si="5"/>
        <v>0</v>
      </c>
      <c r="AA70" s="89">
        <f t="shared" si="5"/>
        <v>0</v>
      </c>
      <c r="AB70" s="89">
        <f t="shared" si="5"/>
        <v>0</v>
      </c>
      <c r="AC70" s="89">
        <f t="shared" si="5"/>
        <v>0</v>
      </c>
      <c r="AD70" s="89">
        <f t="shared" si="5"/>
        <v>0</v>
      </c>
      <c r="AE70" s="89">
        <f t="shared" si="5"/>
        <v>0</v>
      </c>
      <c r="AF70" s="89">
        <f t="shared" si="5"/>
        <v>0</v>
      </c>
      <c r="AG70" s="89">
        <f t="shared" si="5"/>
        <v>0</v>
      </c>
      <c r="AH70" s="224">
        <f t="shared" si="5"/>
        <v>0</v>
      </c>
      <c r="AI70" s="222">
        <f t="shared" si="5"/>
        <v>0</v>
      </c>
      <c r="AJ70" s="89">
        <f t="shared" si="5"/>
        <v>0</v>
      </c>
      <c r="AK70" s="89">
        <f t="shared" si="5"/>
        <v>0</v>
      </c>
      <c r="AL70" s="89">
        <f t="shared" si="5"/>
        <v>0</v>
      </c>
      <c r="AM70" s="89">
        <f t="shared" si="5"/>
        <v>0</v>
      </c>
      <c r="AN70" s="89">
        <f t="shared" si="5"/>
        <v>0</v>
      </c>
      <c r="AO70" s="89">
        <f t="shared" si="5"/>
        <v>0</v>
      </c>
      <c r="AP70" s="89">
        <f t="shared" si="5"/>
        <v>0</v>
      </c>
      <c r="AQ70" s="89">
        <f t="shared" si="5"/>
        <v>0</v>
      </c>
      <c r="AR70" s="89">
        <f t="shared" si="5"/>
        <v>0</v>
      </c>
      <c r="AS70" s="89">
        <f t="shared" si="5"/>
        <v>0</v>
      </c>
      <c r="AT70" s="226">
        <f t="shared" si="5"/>
        <v>0</v>
      </c>
      <c r="AU70" s="28"/>
    </row>
    <row r="71" spans="1:47" ht="15.75" thickBot="1" x14ac:dyDescent="0.25">
      <c r="A71" s="50"/>
      <c r="B71" s="48"/>
      <c r="C71" s="48"/>
      <c r="D71" s="48"/>
      <c r="E71" s="26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51"/>
      <c r="AN71" s="51"/>
      <c r="AO71" s="51"/>
      <c r="AP71" s="51"/>
      <c r="AQ71" s="51"/>
      <c r="AR71" s="51"/>
      <c r="AS71" s="51"/>
      <c r="AT71" s="51"/>
      <c r="AU71" s="48"/>
    </row>
    <row r="72" spans="1:47" ht="34.5" customHeight="1" thickBot="1" x14ac:dyDescent="0.25">
      <c r="A72" s="360" t="str">
        <f>CONCATENATE("Año de gas ",YEAR(Multiplicadores!$D$33)+1)</f>
        <v>Año de gas 2027</v>
      </c>
      <c r="B72" s="361"/>
      <c r="C72" s="361"/>
      <c r="D72" s="361"/>
      <c r="E72" s="361"/>
      <c r="F72" s="361"/>
      <c r="G72" s="361"/>
      <c r="H72" s="361"/>
      <c r="I72" s="361"/>
      <c r="J72" s="361"/>
      <c r="K72" s="361"/>
      <c r="L72" s="361"/>
      <c r="M72" s="361"/>
      <c r="N72" s="361"/>
      <c r="O72" s="361"/>
      <c r="P72" s="361"/>
      <c r="Q72" s="361"/>
      <c r="R72" s="361"/>
      <c r="S72" s="361"/>
      <c r="T72" s="361"/>
      <c r="U72" s="361"/>
      <c r="V72" s="361"/>
      <c r="W72" s="361"/>
      <c r="X72" s="361"/>
      <c r="Y72" s="361"/>
      <c r="Z72" s="361"/>
      <c r="AA72" s="361"/>
      <c r="AB72" s="361"/>
      <c r="AC72" s="361"/>
      <c r="AD72" s="361"/>
      <c r="AE72" s="361"/>
      <c r="AF72" s="361"/>
      <c r="AG72" s="361"/>
      <c r="AH72" s="361"/>
      <c r="AI72" s="361"/>
      <c r="AJ72" s="361"/>
      <c r="AK72" s="361"/>
      <c r="AL72" s="361"/>
      <c r="AM72" s="361"/>
      <c r="AN72" s="361"/>
      <c r="AO72" s="361"/>
      <c r="AP72" s="361"/>
      <c r="AQ72" s="361"/>
      <c r="AR72" s="361"/>
      <c r="AS72" s="361"/>
      <c r="AT72" s="362"/>
    </row>
    <row r="73" spans="1:47" ht="15" thickBot="1" x14ac:dyDescent="0.25"/>
    <row r="74" spans="1:47" ht="39.75" customHeight="1" x14ac:dyDescent="0.2">
      <c r="A74" s="24"/>
      <c r="B74" s="25"/>
      <c r="C74" s="25"/>
      <c r="D74" s="26"/>
      <c r="E74" s="26"/>
      <c r="F74" s="65" t="s">
        <v>57</v>
      </c>
      <c r="G74" s="66" t="s">
        <v>44</v>
      </c>
      <c r="H74" s="66"/>
      <c r="I74" s="66"/>
      <c r="J74" s="66"/>
      <c r="K74" s="66" t="s">
        <v>43</v>
      </c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 t="s">
        <v>124</v>
      </c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6" t="s">
        <v>125</v>
      </c>
      <c r="AJ74" s="66"/>
      <c r="AK74" s="66"/>
      <c r="AL74" s="66"/>
      <c r="AM74" s="66"/>
      <c r="AN74" s="66"/>
      <c r="AO74" s="66"/>
      <c r="AP74" s="66"/>
      <c r="AQ74" s="66"/>
      <c r="AR74" s="66"/>
      <c r="AS74" s="66"/>
      <c r="AT74" s="67"/>
      <c r="AU74" s="26"/>
    </row>
    <row r="75" spans="1:47" ht="34.5" customHeight="1" thickBot="1" x14ac:dyDescent="0.25">
      <c r="A75" s="24"/>
      <c r="B75" s="25"/>
      <c r="C75" s="25"/>
      <c r="D75" s="26"/>
      <c r="E75" s="26"/>
      <c r="F75" s="68" t="s">
        <v>41</v>
      </c>
      <c r="G75" s="70" t="str">
        <f>CONCATENATE("Q4 ",YEAR(Multiplicadores!$D$33))</f>
        <v>Q4 2026</v>
      </c>
      <c r="H75" s="69" t="str">
        <f>CONCATENATE("Q1 ",YEAR(Multiplicadores!$D$33)+1)</f>
        <v>Q1 2027</v>
      </c>
      <c r="I75" s="69" t="str">
        <f>CONCATENATE("Q2 ",YEAR(Multiplicadores!$D$33)+1)</f>
        <v>Q2 2027</v>
      </c>
      <c r="J75" s="69" t="str">
        <f>CONCATENATE("Q3 ",YEAR(Multiplicadores!$D$33)+1)</f>
        <v>Q3 2027</v>
      </c>
      <c r="K75" s="70" t="s">
        <v>110</v>
      </c>
      <c r="L75" s="70" t="s">
        <v>111</v>
      </c>
      <c r="M75" s="70" t="s">
        <v>112</v>
      </c>
      <c r="N75" s="70" t="s">
        <v>101</v>
      </c>
      <c r="O75" s="70" t="s">
        <v>102</v>
      </c>
      <c r="P75" s="70" t="s">
        <v>103</v>
      </c>
      <c r="Q75" s="70" t="s">
        <v>104</v>
      </c>
      <c r="R75" s="70" t="s">
        <v>105</v>
      </c>
      <c r="S75" s="70" t="s">
        <v>106</v>
      </c>
      <c r="T75" s="70" t="s">
        <v>107</v>
      </c>
      <c r="U75" s="70" t="s">
        <v>108</v>
      </c>
      <c r="V75" s="70" t="s">
        <v>109</v>
      </c>
      <c r="W75" s="70" t="s">
        <v>110</v>
      </c>
      <c r="X75" s="70" t="s">
        <v>111</v>
      </c>
      <c r="Y75" s="70" t="s">
        <v>112</v>
      </c>
      <c r="Z75" s="70" t="s">
        <v>101</v>
      </c>
      <c r="AA75" s="70" t="s">
        <v>102</v>
      </c>
      <c r="AB75" s="70" t="s">
        <v>103</v>
      </c>
      <c r="AC75" s="70" t="s">
        <v>104</v>
      </c>
      <c r="AD75" s="70" t="s">
        <v>105</v>
      </c>
      <c r="AE75" s="70" t="s">
        <v>106</v>
      </c>
      <c r="AF75" s="70" t="s">
        <v>107</v>
      </c>
      <c r="AG75" s="70" t="s">
        <v>108</v>
      </c>
      <c r="AH75" s="70" t="s">
        <v>109</v>
      </c>
      <c r="AI75" s="70" t="s">
        <v>110</v>
      </c>
      <c r="AJ75" s="70" t="s">
        <v>111</v>
      </c>
      <c r="AK75" s="70" t="s">
        <v>112</v>
      </c>
      <c r="AL75" s="70" t="s">
        <v>101</v>
      </c>
      <c r="AM75" s="70" t="s">
        <v>102</v>
      </c>
      <c r="AN75" s="70" t="s">
        <v>103</v>
      </c>
      <c r="AO75" s="70" t="s">
        <v>104</v>
      </c>
      <c r="AP75" s="70" t="s">
        <v>105</v>
      </c>
      <c r="AQ75" s="70" t="s">
        <v>106</v>
      </c>
      <c r="AR75" s="70" t="s">
        <v>107</v>
      </c>
      <c r="AS75" s="70" t="s">
        <v>108</v>
      </c>
      <c r="AT75" s="312" t="s">
        <v>109</v>
      </c>
      <c r="AU75" s="26"/>
    </row>
    <row r="76" spans="1:47" ht="47.25" customHeight="1" thickBot="1" x14ac:dyDescent="0.25">
      <c r="A76" s="75" t="s">
        <v>1</v>
      </c>
      <c r="B76" s="76" t="s">
        <v>11</v>
      </c>
      <c r="C76" s="77" t="s">
        <v>0</v>
      </c>
      <c r="D76" s="78"/>
      <c r="E76" s="26"/>
      <c r="F76" s="71" t="s">
        <v>14</v>
      </c>
      <c r="G76" s="73" t="s">
        <v>14</v>
      </c>
      <c r="H76" s="72" t="s">
        <v>14</v>
      </c>
      <c r="I76" s="72" t="s">
        <v>14</v>
      </c>
      <c r="J76" s="72" t="s">
        <v>14</v>
      </c>
      <c r="K76" s="73" t="s">
        <v>14</v>
      </c>
      <c r="L76" s="72" t="s">
        <v>14</v>
      </c>
      <c r="M76" s="72" t="s">
        <v>14</v>
      </c>
      <c r="N76" s="72" t="s">
        <v>14</v>
      </c>
      <c r="O76" s="72" t="s">
        <v>14</v>
      </c>
      <c r="P76" s="72" t="s">
        <v>14</v>
      </c>
      <c r="Q76" s="72" t="s">
        <v>14</v>
      </c>
      <c r="R76" s="72" t="s">
        <v>14</v>
      </c>
      <c r="S76" s="72" t="s">
        <v>14</v>
      </c>
      <c r="T76" s="72" t="s">
        <v>14</v>
      </c>
      <c r="U76" s="72" t="s">
        <v>14</v>
      </c>
      <c r="V76" s="72" t="s">
        <v>14</v>
      </c>
      <c r="W76" s="73" t="s">
        <v>14</v>
      </c>
      <c r="X76" s="72" t="s">
        <v>14</v>
      </c>
      <c r="Y76" s="72" t="s">
        <v>14</v>
      </c>
      <c r="Z76" s="72" t="s">
        <v>14</v>
      </c>
      <c r="AA76" s="72" t="s">
        <v>14</v>
      </c>
      <c r="AB76" s="72" t="s">
        <v>14</v>
      </c>
      <c r="AC76" s="72" t="s">
        <v>14</v>
      </c>
      <c r="AD76" s="72" t="s">
        <v>14</v>
      </c>
      <c r="AE76" s="72" t="s">
        <v>14</v>
      </c>
      <c r="AF76" s="72" t="s">
        <v>14</v>
      </c>
      <c r="AG76" s="72" t="s">
        <v>14</v>
      </c>
      <c r="AH76" s="72" t="s">
        <v>14</v>
      </c>
      <c r="AI76" s="73" t="s">
        <v>14</v>
      </c>
      <c r="AJ76" s="72" t="s">
        <v>14</v>
      </c>
      <c r="AK76" s="72" t="s">
        <v>14</v>
      </c>
      <c r="AL76" s="72" t="s">
        <v>14</v>
      </c>
      <c r="AM76" s="72" t="s">
        <v>14</v>
      </c>
      <c r="AN76" s="72" t="s">
        <v>14</v>
      </c>
      <c r="AO76" s="72" t="s">
        <v>14</v>
      </c>
      <c r="AP76" s="72" t="s">
        <v>14</v>
      </c>
      <c r="AQ76" s="72" t="s">
        <v>14</v>
      </c>
      <c r="AR76" s="72" t="s">
        <v>14</v>
      </c>
      <c r="AS76" s="72" t="s">
        <v>14</v>
      </c>
      <c r="AT76" s="74" t="s">
        <v>14</v>
      </c>
      <c r="AU76" s="26"/>
    </row>
    <row r="77" spans="1:47" ht="15" thickBot="1" x14ac:dyDescent="0.25">
      <c r="A77" s="27"/>
      <c r="B77" s="27"/>
      <c r="C77" s="27"/>
      <c r="D77" s="27"/>
      <c r="E77" s="26"/>
      <c r="AU77" s="27"/>
    </row>
    <row r="78" spans="1:47" s="29" customFormat="1" ht="29.25" customHeight="1" thickBot="1" x14ac:dyDescent="0.25">
      <c r="A78" s="79" t="s">
        <v>37</v>
      </c>
      <c r="B78" s="80"/>
      <c r="C78" s="80"/>
      <c r="D78" s="81"/>
      <c r="E78" s="26"/>
      <c r="F78" s="82">
        <f>SUM(F79:F89)</f>
        <v>0</v>
      </c>
      <c r="G78" s="82">
        <f t="shared" ref="G78:AT78" si="6">SUM(G79:G89)</f>
        <v>0</v>
      </c>
      <c r="H78" s="83">
        <f t="shared" si="6"/>
        <v>0</v>
      </c>
      <c r="I78" s="83">
        <f t="shared" si="6"/>
        <v>0</v>
      </c>
      <c r="J78" s="84">
        <f t="shared" si="6"/>
        <v>0</v>
      </c>
      <c r="K78" s="82">
        <f t="shared" si="6"/>
        <v>0</v>
      </c>
      <c r="L78" s="83">
        <f t="shared" si="6"/>
        <v>0</v>
      </c>
      <c r="M78" s="83">
        <f t="shared" si="6"/>
        <v>0</v>
      </c>
      <c r="N78" s="83">
        <f t="shared" si="6"/>
        <v>0</v>
      </c>
      <c r="O78" s="83">
        <f t="shared" si="6"/>
        <v>0</v>
      </c>
      <c r="P78" s="83">
        <f t="shared" si="6"/>
        <v>0</v>
      </c>
      <c r="Q78" s="83">
        <f t="shared" si="6"/>
        <v>0</v>
      </c>
      <c r="R78" s="83">
        <f t="shared" si="6"/>
        <v>0</v>
      </c>
      <c r="S78" s="83">
        <f t="shared" si="6"/>
        <v>0</v>
      </c>
      <c r="T78" s="83">
        <f t="shared" si="6"/>
        <v>0</v>
      </c>
      <c r="U78" s="83">
        <f t="shared" si="6"/>
        <v>0</v>
      </c>
      <c r="V78" s="84">
        <f t="shared" si="6"/>
        <v>0</v>
      </c>
      <c r="W78" s="82">
        <f t="shared" si="6"/>
        <v>0</v>
      </c>
      <c r="X78" s="83">
        <f t="shared" si="6"/>
        <v>0</v>
      </c>
      <c r="Y78" s="83">
        <f t="shared" si="6"/>
        <v>0</v>
      </c>
      <c r="Z78" s="83">
        <f t="shared" si="6"/>
        <v>0</v>
      </c>
      <c r="AA78" s="83">
        <f t="shared" si="6"/>
        <v>0</v>
      </c>
      <c r="AB78" s="83">
        <f t="shared" si="6"/>
        <v>0</v>
      </c>
      <c r="AC78" s="83">
        <f t="shared" si="6"/>
        <v>0</v>
      </c>
      <c r="AD78" s="83">
        <f t="shared" si="6"/>
        <v>0</v>
      </c>
      <c r="AE78" s="83">
        <f t="shared" si="6"/>
        <v>0</v>
      </c>
      <c r="AF78" s="83">
        <f t="shared" si="6"/>
        <v>0</v>
      </c>
      <c r="AG78" s="83">
        <f t="shared" si="6"/>
        <v>0</v>
      </c>
      <c r="AH78" s="84">
        <f t="shared" si="6"/>
        <v>0</v>
      </c>
      <c r="AI78" s="82">
        <f t="shared" si="6"/>
        <v>0</v>
      </c>
      <c r="AJ78" s="83">
        <f t="shared" si="6"/>
        <v>0</v>
      </c>
      <c r="AK78" s="83">
        <f t="shared" si="6"/>
        <v>0</v>
      </c>
      <c r="AL78" s="83">
        <f t="shared" si="6"/>
        <v>0</v>
      </c>
      <c r="AM78" s="83">
        <f t="shared" si="6"/>
        <v>0</v>
      </c>
      <c r="AN78" s="83">
        <f t="shared" si="6"/>
        <v>0</v>
      </c>
      <c r="AO78" s="83">
        <f t="shared" si="6"/>
        <v>0</v>
      </c>
      <c r="AP78" s="83">
        <f t="shared" si="6"/>
        <v>0</v>
      </c>
      <c r="AQ78" s="83">
        <f t="shared" si="6"/>
        <v>0</v>
      </c>
      <c r="AR78" s="83">
        <f t="shared" si="6"/>
        <v>0</v>
      </c>
      <c r="AS78" s="83">
        <f t="shared" si="6"/>
        <v>0</v>
      </c>
      <c r="AT78" s="84">
        <f t="shared" si="6"/>
        <v>0</v>
      </c>
      <c r="AU78" s="28"/>
    </row>
    <row r="79" spans="1:47" ht="14.25" customHeight="1" x14ac:dyDescent="0.2">
      <c r="A79" s="471"/>
      <c r="B79" s="30" t="s">
        <v>77</v>
      </c>
      <c r="C79" s="31" t="s">
        <v>71</v>
      </c>
      <c r="D79" s="474" t="s">
        <v>54</v>
      </c>
      <c r="E79" s="26"/>
      <c r="F79" s="32"/>
      <c r="G79" s="32"/>
      <c r="H79" s="33"/>
      <c r="I79" s="33"/>
      <c r="J79" s="34"/>
      <c r="K79" s="32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4"/>
      <c r="W79" s="32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4"/>
      <c r="AI79" s="32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4"/>
      <c r="AU79" s="45"/>
    </row>
    <row r="80" spans="1:47" ht="14.25" customHeight="1" x14ac:dyDescent="0.2">
      <c r="A80" s="472"/>
      <c r="B80" s="30" t="s">
        <v>78</v>
      </c>
      <c r="C80" s="31" t="s">
        <v>72</v>
      </c>
      <c r="D80" s="475"/>
      <c r="E80" s="26"/>
      <c r="F80" s="37"/>
      <c r="G80" s="37"/>
      <c r="H80" s="38"/>
      <c r="I80" s="38"/>
      <c r="J80" s="39"/>
      <c r="K80" s="37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9"/>
      <c r="W80" s="37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9"/>
      <c r="AI80" s="37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9"/>
      <c r="AU80" s="45"/>
    </row>
    <row r="81" spans="1:47" ht="14.25" customHeight="1" x14ac:dyDescent="0.2">
      <c r="A81" s="472"/>
      <c r="B81" s="30" t="s">
        <v>79</v>
      </c>
      <c r="C81" s="31" t="s">
        <v>73</v>
      </c>
      <c r="D81" s="475"/>
      <c r="E81" s="26"/>
      <c r="F81" s="37"/>
      <c r="G81" s="37"/>
      <c r="H81" s="38"/>
      <c r="I81" s="38"/>
      <c r="J81" s="39"/>
      <c r="K81" s="37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9"/>
      <c r="W81" s="37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9"/>
      <c r="AI81" s="37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9"/>
      <c r="AU81" s="45"/>
    </row>
    <row r="82" spans="1:47" ht="14.25" customHeight="1" x14ac:dyDescent="0.2">
      <c r="A82" s="472"/>
      <c r="B82" s="30" t="s">
        <v>80</v>
      </c>
      <c r="C82" s="31" t="s">
        <v>74</v>
      </c>
      <c r="D82" s="475"/>
      <c r="E82" s="26"/>
      <c r="F82" s="37"/>
      <c r="G82" s="37"/>
      <c r="H82" s="38"/>
      <c r="I82" s="38"/>
      <c r="J82" s="39"/>
      <c r="K82" s="37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9"/>
      <c r="W82" s="37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9"/>
      <c r="AI82" s="37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9"/>
      <c r="AU82" s="45"/>
    </row>
    <row r="83" spans="1:47" s="29" customFormat="1" ht="14.25" customHeight="1" x14ac:dyDescent="0.2">
      <c r="A83" s="472"/>
      <c r="B83" s="30" t="s">
        <v>81</v>
      </c>
      <c r="C83" s="31" t="s">
        <v>75</v>
      </c>
      <c r="D83" s="475"/>
      <c r="E83" s="26"/>
      <c r="F83" s="37"/>
      <c r="G83" s="37"/>
      <c r="H83" s="38"/>
      <c r="I83" s="38"/>
      <c r="J83" s="39"/>
      <c r="K83" s="37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9"/>
      <c r="W83" s="37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9"/>
      <c r="AI83" s="37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9"/>
      <c r="AU83" s="28"/>
    </row>
    <row r="84" spans="1:47" s="29" customFormat="1" ht="14.25" customHeight="1" x14ac:dyDescent="0.2">
      <c r="A84" s="472"/>
      <c r="B84" s="30" t="s">
        <v>82</v>
      </c>
      <c r="C84" s="31" t="s">
        <v>76</v>
      </c>
      <c r="D84" s="475"/>
      <c r="E84" s="26"/>
      <c r="F84" s="219"/>
      <c r="G84" s="219"/>
      <c r="H84" s="221"/>
      <c r="I84" s="221"/>
      <c r="J84" s="220"/>
      <c r="K84" s="219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0"/>
      <c r="W84" s="219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0"/>
      <c r="AI84" s="219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0"/>
      <c r="AU84" s="28"/>
    </row>
    <row r="85" spans="1:47" s="29" customFormat="1" ht="14.25" customHeight="1" x14ac:dyDescent="0.2">
      <c r="A85" s="472"/>
      <c r="B85" s="30" t="s">
        <v>88</v>
      </c>
      <c r="C85" s="31" t="s">
        <v>83</v>
      </c>
      <c r="D85" s="475"/>
      <c r="E85" s="26"/>
      <c r="F85" s="219"/>
      <c r="G85" s="219"/>
      <c r="H85" s="221"/>
      <c r="I85" s="221"/>
      <c r="J85" s="220"/>
      <c r="K85" s="219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0"/>
      <c r="W85" s="219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0"/>
      <c r="AI85" s="219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0"/>
      <c r="AU85" s="28"/>
    </row>
    <row r="86" spans="1:47" s="29" customFormat="1" ht="14.25" customHeight="1" x14ac:dyDescent="0.2">
      <c r="A86" s="472"/>
      <c r="B86" s="30" t="s">
        <v>89</v>
      </c>
      <c r="C86" s="31" t="s">
        <v>84</v>
      </c>
      <c r="D86" s="475"/>
      <c r="E86" s="26"/>
      <c r="F86" s="219"/>
      <c r="G86" s="219"/>
      <c r="H86" s="221"/>
      <c r="I86" s="221"/>
      <c r="J86" s="220"/>
      <c r="K86" s="219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0"/>
      <c r="W86" s="219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0"/>
      <c r="AI86" s="219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0"/>
      <c r="AU86" s="28"/>
    </row>
    <row r="87" spans="1:47" s="29" customFormat="1" ht="14.25" customHeight="1" x14ac:dyDescent="0.2">
      <c r="A87" s="472"/>
      <c r="B87" s="30" t="s">
        <v>90</v>
      </c>
      <c r="C87" s="31" t="s">
        <v>85</v>
      </c>
      <c r="D87" s="475"/>
      <c r="E87" s="26"/>
      <c r="F87" s="219"/>
      <c r="G87" s="219"/>
      <c r="H87" s="221"/>
      <c r="I87" s="221"/>
      <c r="J87" s="220"/>
      <c r="K87" s="219"/>
      <c r="L87" s="221"/>
      <c r="M87" s="221"/>
      <c r="N87" s="221"/>
      <c r="O87" s="221"/>
      <c r="P87" s="221"/>
      <c r="Q87" s="221"/>
      <c r="R87" s="221"/>
      <c r="S87" s="221"/>
      <c r="T87" s="221"/>
      <c r="U87" s="221"/>
      <c r="V87" s="220"/>
      <c r="W87" s="219"/>
      <c r="X87" s="221"/>
      <c r="Y87" s="221"/>
      <c r="Z87" s="221"/>
      <c r="AA87" s="221"/>
      <c r="AB87" s="221"/>
      <c r="AC87" s="221"/>
      <c r="AD87" s="221"/>
      <c r="AE87" s="221"/>
      <c r="AF87" s="221"/>
      <c r="AG87" s="221"/>
      <c r="AH87" s="220"/>
      <c r="AI87" s="219"/>
      <c r="AJ87" s="221"/>
      <c r="AK87" s="221"/>
      <c r="AL87" s="221"/>
      <c r="AM87" s="221"/>
      <c r="AN87" s="221"/>
      <c r="AO87" s="221"/>
      <c r="AP87" s="221"/>
      <c r="AQ87" s="221"/>
      <c r="AR87" s="221"/>
      <c r="AS87" s="221"/>
      <c r="AT87" s="220"/>
      <c r="AU87" s="28"/>
    </row>
    <row r="88" spans="1:47" s="29" customFormat="1" ht="14.25" customHeight="1" x14ac:dyDescent="0.2">
      <c r="A88" s="472"/>
      <c r="B88" s="35" t="s">
        <v>91</v>
      </c>
      <c r="C88" s="36" t="s">
        <v>86</v>
      </c>
      <c r="D88" s="475"/>
      <c r="E88" s="26"/>
      <c r="F88" s="219"/>
      <c r="G88" s="219"/>
      <c r="H88" s="221"/>
      <c r="I88" s="221"/>
      <c r="J88" s="220"/>
      <c r="K88" s="219"/>
      <c r="L88" s="221"/>
      <c r="M88" s="221"/>
      <c r="N88" s="221"/>
      <c r="O88" s="221"/>
      <c r="P88" s="221"/>
      <c r="Q88" s="221"/>
      <c r="R88" s="221"/>
      <c r="S88" s="221"/>
      <c r="T88" s="221"/>
      <c r="U88" s="221"/>
      <c r="V88" s="220"/>
      <c r="W88" s="219"/>
      <c r="X88" s="221"/>
      <c r="Y88" s="221"/>
      <c r="Z88" s="221"/>
      <c r="AA88" s="221"/>
      <c r="AB88" s="221"/>
      <c r="AC88" s="221"/>
      <c r="AD88" s="221"/>
      <c r="AE88" s="221"/>
      <c r="AF88" s="221"/>
      <c r="AG88" s="221"/>
      <c r="AH88" s="220"/>
      <c r="AI88" s="219"/>
      <c r="AJ88" s="221"/>
      <c r="AK88" s="221"/>
      <c r="AL88" s="221"/>
      <c r="AM88" s="221"/>
      <c r="AN88" s="221"/>
      <c r="AO88" s="221"/>
      <c r="AP88" s="221"/>
      <c r="AQ88" s="221"/>
      <c r="AR88" s="221"/>
      <c r="AS88" s="221"/>
      <c r="AT88" s="220"/>
      <c r="AU88" s="28"/>
    </row>
    <row r="89" spans="1:47" s="29" customFormat="1" ht="14.25" customHeight="1" thickBot="1" x14ac:dyDescent="0.25">
      <c r="A89" s="473"/>
      <c r="B89" s="40" t="s">
        <v>92</v>
      </c>
      <c r="C89" s="41" t="s">
        <v>87</v>
      </c>
      <c r="D89" s="476"/>
      <c r="E89" s="26"/>
      <c r="F89" s="42"/>
      <c r="G89" s="42"/>
      <c r="H89" s="43"/>
      <c r="I89" s="43"/>
      <c r="J89" s="44"/>
      <c r="K89" s="42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4"/>
      <c r="W89" s="42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4"/>
      <c r="AI89" s="42"/>
      <c r="AJ89" s="43"/>
      <c r="AK89" s="43"/>
      <c r="AL89" s="43"/>
      <c r="AM89" s="43"/>
      <c r="AN89" s="43"/>
      <c r="AO89" s="43"/>
      <c r="AP89" s="43"/>
      <c r="AQ89" s="43"/>
      <c r="AR89" s="43"/>
      <c r="AS89" s="43"/>
      <c r="AT89" s="44"/>
      <c r="AU89" s="28"/>
    </row>
    <row r="90" spans="1:47" ht="15" thickBot="1" x14ac:dyDescent="0.25">
      <c r="A90" s="27"/>
      <c r="B90" s="27"/>
      <c r="C90" s="27"/>
      <c r="D90" s="27"/>
      <c r="E90" s="26"/>
      <c r="AU90" s="27"/>
    </row>
    <row r="91" spans="1:47" s="29" customFormat="1" ht="29.25" customHeight="1" thickBot="1" x14ac:dyDescent="0.25">
      <c r="A91" s="79" t="s">
        <v>95</v>
      </c>
      <c r="B91" s="80"/>
      <c r="C91" s="80"/>
      <c r="D91" s="81"/>
      <c r="E91" s="26"/>
      <c r="F91" s="82">
        <f>SUM(F92:F102)</f>
        <v>0</v>
      </c>
      <c r="G91" s="82">
        <f t="shared" ref="G91:AT91" si="7">SUM(G92:G102)</f>
        <v>0</v>
      </c>
      <c r="H91" s="83">
        <f t="shared" si="7"/>
        <v>0</v>
      </c>
      <c r="I91" s="83">
        <f t="shared" si="7"/>
        <v>0</v>
      </c>
      <c r="J91" s="84">
        <f t="shared" si="7"/>
        <v>0</v>
      </c>
      <c r="K91" s="82">
        <f t="shared" si="7"/>
        <v>0</v>
      </c>
      <c r="L91" s="83">
        <f t="shared" si="7"/>
        <v>0</v>
      </c>
      <c r="M91" s="83">
        <f t="shared" si="7"/>
        <v>0</v>
      </c>
      <c r="N91" s="83">
        <f t="shared" si="7"/>
        <v>0</v>
      </c>
      <c r="O91" s="83">
        <f t="shared" si="7"/>
        <v>0</v>
      </c>
      <c r="P91" s="83">
        <f t="shared" si="7"/>
        <v>0</v>
      </c>
      <c r="Q91" s="83">
        <f t="shared" si="7"/>
        <v>0</v>
      </c>
      <c r="R91" s="83">
        <f t="shared" si="7"/>
        <v>0</v>
      </c>
      <c r="S91" s="83">
        <f t="shared" si="7"/>
        <v>0</v>
      </c>
      <c r="T91" s="83">
        <f t="shared" si="7"/>
        <v>0</v>
      </c>
      <c r="U91" s="83">
        <f t="shared" si="7"/>
        <v>0</v>
      </c>
      <c r="V91" s="84">
        <f t="shared" si="7"/>
        <v>0</v>
      </c>
      <c r="W91" s="82">
        <f t="shared" si="7"/>
        <v>0</v>
      </c>
      <c r="X91" s="83">
        <f t="shared" si="7"/>
        <v>0</v>
      </c>
      <c r="Y91" s="83">
        <f t="shared" si="7"/>
        <v>0</v>
      </c>
      <c r="Z91" s="83">
        <f t="shared" si="7"/>
        <v>0</v>
      </c>
      <c r="AA91" s="83">
        <f t="shared" si="7"/>
        <v>0</v>
      </c>
      <c r="AB91" s="83">
        <f t="shared" si="7"/>
        <v>0</v>
      </c>
      <c r="AC91" s="83">
        <f t="shared" si="7"/>
        <v>0</v>
      </c>
      <c r="AD91" s="83">
        <f t="shared" si="7"/>
        <v>0</v>
      </c>
      <c r="AE91" s="83">
        <f t="shared" si="7"/>
        <v>0</v>
      </c>
      <c r="AF91" s="83">
        <f t="shared" si="7"/>
        <v>0</v>
      </c>
      <c r="AG91" s="83">
        <f t="shared" si="7"/>
        <v>0</v>
      </c>
      <c r="AH91" s="84">
        <f t="shared" si="7"/>
        <v>0</v>
      </c>
      <c r="AI91" s="82">
        <f t="shared" si="7"/>
        <v>0</v>
      </c>
      <c r="AJ91" s="83">
        <f t="shared" si="7"/>
        <v>0</v>
      </c>
      <c r="AK91" s="83">
        <f t="shared" si="7"/>
        <v>0</v>
      </c>
      <c r="AL91" s="83">
        <f t="shared" si="7"/>
        <v>0</v>
      </c>
      <c r="AM91" s="83">
        <f t="shared" si="7"/>
        <v>0</v>
      </c>
      <c r="AN91" s="83">
        <f t="shared" si="7"/>
        <v>0</v>
      </c>
      <c r="AO91" s="83">
        <f t="shared" si="7"/>
        <v>0</v>
      </c>
      <c r="AP91" s="83">
        <f t="shared" si="7"/>
        <v>0</v>
      </c>
      <c r="AQ91" s="83">
        <f t="shared" si="7"/>
        <v>0</v>
      </c>
      <c r="AR91" s="83">
        <f t="shared" si="7"/>
        <v>0</v>
      </c>
      <c r="AS91" s="83">
        <f t="shared" si="7"/>
        <v>0</v>
      </c>
      <c r="AT91" s="84">
        <f t="shared" si="7"/>
        <v>0</v>
      </c>
      <c r="AU91" s="28"/>
    </row>
    <row r="92" spans="1:47" ht="14.25" customHeight="1" x14ac:dyDescent="0.2">
      <c r="A92" s="471"/>
      <c r="B92" s="30" t="s">
        <v>77</v>
      </c>
      <c r="C92" s="31" t="s">
        <v>71</v>
      </c>
      <c r="D92" s="474" t="s">
        <v>54</v>
      </c>
      <c r="E92" s="26"/>
      <c r="F92" s="32"/>
      <c r="G92" s="32"/>
      <c r="H92" s="33"/>
      <c r="I92" s="33"/>
      <c r="J92" s="34"/>
      <c r="K92" s="32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4"/>
      <c r="W92" s="32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4"/>
      <c r="AI92" s="32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4"/>
      <c r="AU92" s="45"/>
    </row>
    <row r="93" spans="1:47" ht="14.25" customHeight="1" x14ac:dyDescent="0.2">
      <c r="A93" s="472"/>
      <c r="B93" s="30" t="s">
        <v>78</v>
      </c>
      <c r="C93" s="31" t="s">
        <v>72</v>
      </c>
      <c r="D93" s="475"/>
      <c r="E93" s="26"/>
      <c r="F93" s="37"/>
      <c r="G93" s="37"/>
      <c r="H93" s="38"/>
      <c r="I93" s="38"/>
      <c r="J93" s="39"/>
      <c r="K93" s="37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9"/>
      <c r="W93" s="37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9"/>
      <c r="AI93" s="37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9"/>
      <c r="AU93" s="45"/>
    </row>
    <row r="94" spans="1:47" ht="14.25" customHeight="1" x14ac:dyDescent="0.2">
      <c r="A94" s="472"/>
      <c r="B94" s="30" t="s">
        <v>79</v>
      </c>
      <c r="C94" s="31" t="s">
        <v>73</v>
      </c>
      <c r="D94" s="475"/>
      <c r="E94" s="26"/>
      <c r="F94" s="37"/>
      <c r="G94" s="37"/>
      <c r="H94" s="38"/>
      <c r="I94" s="38"/>
      <c r="J94" s="39"/>
      <c r="K94" s="37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9"/>
      <c r="W94" s="37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9"/>
      <c r="AI94" s="37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9"/>
      <c r="AU94" s="45"/>
    </row>
    <row r="95" spans="1:47" ht="14.25" customHeight="1" x14ac:dyDescent="0.2">
      <c r="A95" s="472"/>
      <c r="B95" s="30" t="s">
        <v>80</v>
      </c>
      <c r="C95" s="31" t="s">
        <v>74</v>
      </c>
      <c r="D95" s="475"/>
      <c r="E95" s="26"/>
      <c r="F95" s="37"/>
      <c r="G95" s="37"/>
      <c r="H95" s="38"/>
      <c r="I95" s="38"/>
      <c r="J95" s="39"/>
      <c r="K95" s="37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9"/>
      <c r="W95" s="37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9"/>
      <c r="AI95" s="37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9"/>
      <c r="AU95" s="45"/>
    </row>
    <row r="96" spans="1:47" s="29" customFormat="1" ht="14.25" customHeight="1" x14ac:dyDescent="0.2">
      <c r="A96" s="472"/>
      <c r="B96" s="30" t="s">
        <v>81</v>
      </c>
      <c r="C96" s="31" t="s">
        <v>75</v>
      </c>
      <c r="D96" s="475"/>
      <c r="E96" s="26"/>
      <c r="F96" s="37"/>
      <c r="G96" s="37"/>
      <c r="H96" s="38"/>
      <c r="I96" s="38"/>
      <c r="J96" s="39"/>
      <c r="K96" s="37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9"/>
      <c r="W96" s="37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9"/>
      <c r="AI96" s="37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9"/>
      <c r="AU96" s="28"/>
    </row>
    <row r="97" spans="1:47" s="29" customFormat="1" ht="14.25" customHeight="1" x14ac:dyDescent="0.2">
      <c r="A97" s="472"/>
      <c r="B97" s="30" t="s">
        <v>82</v>
      </c>
      <c r="C97" s="31" t="s">
        <v>76</v>
      </c>
      <c r="D97" s="475"/>
      <c r="E97" s="26"/>
      <c r="F97" s="219"/>
      <c r="G97" s="219"/>
      <c r="H97" s="221"/>
      <c r="I97" s="221"/>
      <c r="J97" s="220"/>
      <c r="K97" s="219"/>
      <c r="L97" s="221"/>
      <c r="M97" s="221"/>
      <c r="N97" s="221"/>
      <c r="O97" s="221"/>
      <c r="P97" s="221"/>
      <c r="Q97" s="221"/>
      <c r="R97" s="221"/>
      <c r="S97" s="221"/>
      <c r="T97" s="221"/>
      <c r="U97" s="221"/>
      <c r="V97" s="220"/>
      <c r="W97" s="219"/>
      <c r="X97" s="221"/>
      <c r="Y97" s="221"/>
      <c r="Z97" s="221"/>
      <c r="AA97" s="221"/>
      <c r="AB97" s="221"/>
      <c r="AC97" s="221"/>
      <c r="AD97" s="221"/>
      <c r="AE97" s="221"/>
      <c r="AF97" s="221"/>
      <c r="AG97" s="221"/>
      <c r="AH97" s="220"/>
      <c r="AI97" s="219"/>
      <c r="AJ97" s="221"/>
      <c r="AK97" s="221"/>
      <c r="AL97" s="221"/>
      <c r="AM97" s="221"/>
      <c r="AN97" s="221"/>
      <c r="AO97" s="221"/>
      <c r="AP97" s="221"/>
      <c r="AQ97" s="221"/>
      <c r="AR97" s="221"/>
      <c r="AS97" s="221"/>
      <c r="AT97" s="220"/>
      <c r="AU97" s="28"/>
    </row>
    <row r="98" spans="1:47" s="29" customFormat="1" ht="14.25" customHeight="1" x14ac:dyDescent="0.2">
      <c r="A98" s="472"/>
      <c r="B98" s="30" t="s">
        <v>88</v>
      </c>
      <c r="C98" s="31" t="s">
        <v>83</v>
      </c>
      <c r="D98" s="475"/>
      <c r="E98" s="26"/>
      <c r="F98" s="219"/>
      <c r="G98" s="219"/>
      <c r="H98" s="221"/>
      <c r="I98" s="221"/>
      <c r="J98" s="220"/>
      <c r="K98" s="219"/>
      <c r="L98" s="221"/>
      <c r="M98" s="221"/>
      <c r="N98" s="221"/>
      <c r="O98" s="221"/>
      <c r="P98" s="221"/>
      <c r="Q98" s="221"/>
      <c r="R98" s="221"/>
      <c r="S98" s="221"/>
      <c r="T98" s="221"/>
      <c r="U98" s="221"/>
      <c r="V98" s="220"/>
      <c r="W98" s="219"/>
      <c r="X98" s="221"/>
      <c r="Y98" s="221"/>
      <c r="Z98" s="221"/>
      <c r="AA98" s="221"/>
      <c r="AB98" s="221"/>
      <c r="AC98" s="221"/>
      <c r="AD98" s="221"/>
      <c r="AE98" s="221"/>
      <c r="AF98" s="221"/>
      <c r="AG98" s="221"/>
      <c r="AH98" s="220"/>
      <c r="AI98" s="219"/>
      <c r="AJ98" s="221"/>
      <c r="AK98" s="221"/>
      <c r="AL98" s="221"/>
      <c r="AM98" s="221"/>
      <c r="AN98" s="221"/>
      <c r="AO98" s="221"/>
      <c r="AP98" s="221"/>
      <c r="AQ98" s="221"/>
      <c r="AR98" s="221"/>
      <c r="AS98" s="221"/>
      <c r="AT98" s="220"/>
      <c r="AU98" s="28"/>
    </row>
    <row r="99" spans="1:47" s="29" customFormat="1" ht="14.25" customHeight="1" x14ac:dyDescent="0.2">
      <c r="A99" s="472"/>
      <c r="B99" s="30" t="s">
        <v>89</v>
      </c>
      <c r="C99" s="31" t="s">
        <v>84</v>
      </c>
      <c r="D99" s="475"/>
      <c r="E99" s="26"/>
      <c r="F99" s="219"/>
      <c r="G99" s="219"/>
      <c r="H99" s="221"/>
      <c r="I99" s="221"/>
      <c r="J99" s="220"/>
      <c r="K99" s="219"/>
      <c r="L99" s="221"/>
      <c r="M99" s="221"/>
      <c r="N99" s="221"/>
      <c r="O99" s="221"/>
      <c r="P99" s="221"/>
      <c r="Q99" s="221"/>
      <c r="R99" s="221"/>
      <c r="S99" s="221"/>
      <c r="T99" s="221"/>
      <c r="U99" s="221"/>
      <c r="V99" s="220"/>
      <c r="W99" s="219"/>
      <c r="X99" s="221"/>
      <c r="Y99" s="221"/>
      <c r="Z99" s="221"/>
      <c r="AA99" s="221"/>
      <c r="AB99" s="221"/>
      <c r="AC99" s="221"/>
      <c r="AD99" s="221"/>
      <c r="AE99" s="221"/>
      <c r="AF99" s="221"/>
      <c r="AG99" s="221"/>
      <c r="AH99" s="220"/>
      <c r="AI99" s="219"/>
      <c r="AJ99" s="221"/>
      <c r="AK99" s="221"/>
      <c r="AL99" s="221"/>
      <c r="AM99" s="221"/>
      <c r="AN99" s="221"/>
      <c r="AO99" s="221"/>
      <c r="AP99" s="221"/>
      <c r="AQ99" s="221"/>
      <c r="AR99" s="221"/>
      <c r="AS99" s="221"/>
      <c r="AT99" s="220"/>
      <c r="AU99" s="28"/>
    </row>
    <row r="100" spans="1:47" s="29" customFormat="1" ht="14.25" customHeight="1" x14ac:dyDescent="0.2">
      <c r="A100" s="472"/>
      <c r="B100" s="30" t="s">
        <v>90</v>
      </c>
      <c r="C100" s="31" t="s">
        <v>85</v>
      </c>
      <c r="D100" s="475"/>
      <c r="E100" s="26"/>
      <c r="F100" s="219"/>
      <c r="G100" s="219"/>
      <c r="H100" s="221"/>
      <c r="I100" s="221"/>
      <c r="J100" s="220"/>
      <c r="K100" s="219"/>
      <c r="L100" s="221"/>
      <c r="M100" s="221"/>
      <c r="N100" s="221"/>
      <c r="O100" s="221"/>
      <c r="P100" s="221"/>
      <c r="Q100" s="221"/>
      <c r="R100" s="221"/>
      <c r="S100" s="221"/>
      <c r="T100" s="221"/>
      <c r="U100" s="221"/>
      <c r="V100" s="220"/>
      <c r="W100" s="219"/>
      <c r="X100" s="221"/>
      <c r="Y100" s="221"/>
      <c r="Z100" s="221"/>
      <c r="AA100" s="221"/>
      <c r="AB100" s="221"/>
      <c r="AC100" s="221"/>
      <c r="AD100" s="221"/>
      <c r="AE100" s="221"/>
      <c r="AF100" s="221"/>
      <c r="AG100" s="221"/>
      <c r="AH100" s="220"/>
      <c r="AI100" s="219"/>
      <c r="AJ100" s="221"/>
      <c r="AK100" s="221"/>
      <c r="AL100" s="221"/>
      <c r="AM100" s="221"/>
      <c r="AN100" s="221"/>
      <c r="AO100" s="221"/>
      <c r="AP100" s="221"/>
      <c r="AQ100" s="221"/>
      <c r="AR100" s="221"/>
      <c r="AS100" s="221"/>
      <c r="AT100" s="220"/>
      <c r="AU100" s="28"/>
    </row>
    <row r="101" spans="1:47" s="29" customFormat="1" ht="14.25" customHeight="1" x14ac:dyDescent="0.2">
      <c r="A101" s="472"/>
      <c r="B101" s="35" t="s">
        <v>91</v>
      </c>
      <c r="C101" s="36" t="s">
        <v>86</v>
      </c>
      <c r="D101" s="475"/>
      <c r="E101" s="26"/>
      <c r="F101" s="219"/>
      <c r="G101" s="219"/>
      <c r="H101" s="221"/>
      <c r="I101" s="221"/>
      <c r="J101" s="220"/>
      <c r="K101" s="219"/>
      <c r="L101" s="221"/>
      <c r="M101" s="221"/>
      <c r="N101" s="221"/>
      <c r="O101" s="221"/>
      <c r="P101" s="221"/>
      <c r="Q101" s="221"/>
      <c r="R101" s="221"/>
      <c r="S101" s="221"/>
      <c r="T101" s="221"/>
      <c r="U101" s="221"/>
      <c r="V101" s="220"/>
      <c r="W101" s="219"/>
      <c r="X101" s="221"/>
      <c r="Y101" s="221"/>
      <c r="Z101" s="221"/>
      <c r="AA101" s="221"/>
      <c r="AB101" s="221"/>
      <c r="AC101" s="221"/>
      <c r="AD101" s="221"/>
      <c r="AE101" s="221"/>
      <c r="AF101" s="221"/>
      <c r="AG101" s="221"/>
      <c r="AH101" s="220"/>
      <c r="AI101" s="219"/>
      <c r="AJ101" s="221"/>
      <c r="AK101" s="221"/>
      <c r="AL101" s="221"/>
      <c r="AM101" s="221"/>
      <c r="AN101" s="221"/>
      <c r="AO101" s="221"/>
      <c r="AP101" s="221"/>
      <c r="AQ101" s="221"/>
      <c r="AR101" s="221"/>
      <c r="AS101" s="221"/>
      <c r="AT101" s="220"/>
      <c r="AU101" s="28"/>
    </row>
    <row r="102" spans="1:47" s="29" customFormat="1" ht="14.25" customHeight="1" thickBot="1" x14ac:dyDescent="0.25">
      <c r="A102" s="473"/>
      <c r="B102" s="40" t="s">
        <v>92</v>
      </c>
      <c r="C102" s="41" t="s">
        <v>87</v>
      </c>
      <c r="D102" s="476"/>
      <c r="E102" s="26"/>
      <c r="F102" s="42"/>
      <c r="G102" s="42"/>
      <c r="H102" s="43"/>
      <c r="I102" s="43"/>
      <c r="J102" s="44"/>
      <c r="K102" s="42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4"/>
      <c r="W102" s="42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4"/>
      <c r="AI102" s="42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4"/>
      <c r="AU102" s="28"/>
    </row>
    <row r="103" spans="1:47" ht="15" thickBot="1" x14ac:dyDescent="0.25">
      <c r="A103" s="27"/>
      <c r="B103" s="27"/>
      <c r="C103" s="27"/>
      <c r="D103" s="27"/>
      <c r="E103" s="26"/>
      <c r="AU103" s="27"/>
    </row>
    <row r="104" spans="1:47" s="29" customFormat="1" ht="29.25" customHeight="1" thickBot="1" x14ac:dyDescent="0.25">
      <c r="A104" s="79" t="s">
        <v>94</v>
      </c>
      <c r="B104" s="80"/>
      <c r="C104" s="80"/>
      <c r="D104" s="81"/>
      <c r="E104" s="26"/>
      <c r="F104" s="82">
        <f>SUM(F105:F115)</f>
        <v>0</v>
      </c>
      <c r="G104" s="82">
        <f t="shared" ref="G104" si="8">SUM(G105:G115)</f>
        <v>0</v>
      </c>
      <c r="H104" s="83">
        <f>SUM(H105:H115)</f>
        <v>0</v>
      </c>
      <c r="I104" s="83">
        <f t="shared" ref="I104:AT104" si="9">SUM(I105:I115)</f>
        <v>0</v>
      </c>
      <c r="J104" s="84">
        <f t="shared" si="9"/>
        <v>0</v>
      </c>
      <c r="K104" s="82">
        <f t="shared" si="9"/>
        <v>0</v>
      </c>
      <c r="L104" s="83">
        <f t="shared" si="9"/>
        <v>0</v>
      </c>
      <c r="M104" s="83">
        <f t="shared" si="9"/>
        <v>0</v>
      </c>
      <c r="N104" s="83">
        <f t="shared" si="9"/>
        <v>0</v>
      </c>
      <c r="O104" s="83">
        <f t="shared" si="9"/>
        <v>0</v>
      </c>
      <c r="P104" s="83">
        <f t="shared" si="9"/>
        <v>0</v>
      </c>
      <c r="Q104" s="83">
        <f t="shared" si="9"/>
        <v>0</v>
      </c>
      <c r="R104" s="83">
        <f t="shared" si="9"/>
        <v>0</v>
      </c>
      <c r="S104" s="83">
        <f t="shared" si="9"/>
        <v>0</v>
      </c>
      <c r="T104" s="83">
        <f t="shared" si="9"/>
        <v>0</v>
      </c>
      <c r="U104" s="83">
        <f t="shared" si="9"/>
        <v>0</v>
      </c>
      <c r="V104" s="84">
        <f t="shared" si="9"/>
        <v>0</v>
      </c>
      <c r="W104" s="82">
        <f t="shared" si="9"/>
        <v>0</v>
      </c>
      <c r="X104" s="83">
        <f t="shared" si="9"/>
        <v>0</v>
      </c>
      <c r="Y104" s="83">
        <f t="shared" si="9"/>
        <v>0</v>
      </c>
      <c r="Z104" s="83">
        <f t="shared" si="9"/>
        <v>0</v>
      </c>
      <c r="AA104" s="83">
        <f t="shared" si="9"/>
        <v>0</v>
      </c>
      <c r="AB104" s="83">
        <f t="shared" si="9"/>
        <v>0</v>
      </c>
      <c r="AC104" s="83">
        <f t="shared" si="9"/>
        <v>0</v>
      </c>
      <c r="AD104" s="83">
        <f t="shared" si="9"/>
        <v>0</v>
      </c>
      <c r="AE104" s="83">
        <f t="shared" si="9"/>
        <v>0</v>
      </c>
      <c r="AF104" s="83">
        <f t="shared" si="9"/>
        <v>0</v>
      </c>
      <c r="AG104" s="83">
        <f t="shared" si="9"/>
        <v>0</v>
      </c>
      <c r="AH104" s="84">
        <f t="shared" si="9"/>
        <v>0</v>
      </c>
      <c r="AI104" s="82">
        <f t="shared" si="9"/>
        <v>0</v>
      </c>
      <c r="AJ104" s="83">
        <f t="shared" si="9"/>
        <v>0</v>
      </c>
      <c r="AK104" s="83">
        <f t="shared" si="9"/>
        <v>0</v>
      </c>
      <c r="AL104" s="83">
        <f t="shared" si="9"/>
        <v>0</v>
      </c>
      <c r="AM104" s="83">
        <f t="shared" si="9"/>
        <v>0</v>
      </c>
      <c r="AN104" s="83">
        <f t="shared" si="9"/>
        <v>0</v>
      </c>
      <c r="AO104" s="83">
        <f t="shared" si="9"/>
        <v>0</v>
      </c>
      <c r="AP104" s="83">
        <f t="shared" si="9"/>
        <v>0</v>
      </c>
      <c r="AQ104" s="83">
        <f t="shared" si="9"/>
        <v>0</v>
      </c>
      <c r="AR104" s="83">
        <f t="shared" si="9"/>
        <v>0</v>
      </c>
      <c r="AS104" s="83">
        <f t="shared" si="9"/>
        <v>0</v>
      </c>
      <c r="AT104" s="84">
        <f t="shared" si="9"/>
        <v>0</v>
      </c>
      <c r="AU104" s="28"/>
    </row>
    <row r="105" spans="1:47" ht="14.25" customHeight="1" x14ac:dyDescent="0.2">
      <c r="A105" s="471"/>
      <c r="B105" s="30" t="s">
        <v>77</v>
      </c>
      <c r="C105" s="31" t="s">
        <v>71</v>
      </c>
      <c r="D105" s="474" t="s">
        <v>54</v>
      </c>
      <c r="E105" s="26"/>
      <c r="F105" s="32"/>
      <c r="G105" s="32"/>
      <c r="H105" s="33"/>
      <c r="I105" s="33"/>
      <c r="J105" s="34"/>
      <c r="K105" s="32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4"/>
      <c r="W105" s="32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4"/>
      <c r="AI105" s="32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4"/>
      <c r="AU105" s="45"/>
    </row>
    <row r="106" spans="1:47" ht="14.25" customHeight="1" x14ac:dyDescent="0.2">
      <c r="A106" s="472"/>
      <c r="B106" s="30" t="s">
        <v>78</v>
      </c>
      <c r="C106" s="31" t="s">
        <v>72</v>
      </c>
      <c r="D106" s="475"/>
      <c r="E106" s="26"/>
      <c r="F106" s="37"/>
      <c r="G106" s="37"/>
      <c r="H106" s="38"/>
      <c r="I106" s="38"/>
      <c r="J106" s="39"/>
      <c r="K106" s="37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9"/>
      <c r="W106" s="37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9"/>
      <c r="AI106" s="37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9"/>
      <c r="AU106" s="45"/>
    </row>
    <row r="107" spans="1:47" ht="14.25" customHeight="1" x14ac:dyDescent="0.2">
      <c r="A107" s="472"/>
      <c r="B107" s="30" t="s">
        <v>79</v>
      </c>
      <c r="C107" s="31" t="s">
        <v>73</v>
      </c>
      <c r="D107" s="475"/>
      <c r="E107" s="26"/>
      <c r="F107" s="37"/>
      <c r="G107" s="37"/>
      <c r="H107" s="38"/>
      <c r="I107" s="38"/>
      <c r="J107" s="39"/>
      <c r="K107" s="37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9"/>
      <c r="W107" s="37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9"/>
      <c r="AI107" s="37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9"/>
      <c r="AU107" s="45"/>
    </row>
    <row r="108" spans="1:47" ht="14.25" customHeight="1" x14ac:dyDescent="0.2">
      <c r="A108" s="472"/>
      <c r="B108" s="30" t="s">
        <v>80</v>
      </c>
      <c r="C108" s="31" t="s">
        <v>74</v>
      </c>
      <c r="D108" s="475"/>
      <c r="E108" s="26"/>
      <c r="F108" s="37"/>
      <c r="G108" s="37"/>
      <c r="H108" s="38"/>
      <c r="I108" s="38"/>
      <c r="J108" s="39"/>
      <c r="K108" s="37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9"/>
      <c r="W108" s="37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9"/>
      <c r="AI108" s="37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9"/>
      <c r="AU108" s="45"/>
    </row>
    <row r="109" spans="1:47" ht="14.25" customHeight="1" x14ac:dyDescent="0.2">
      <c r="A109" s="472"/>
      <c r="B109" s="30" t="s">
        <v>81</v>
      </c>
      <c r="C109" s="31" t="s">
        <v>75</v>
      </c>
      <c r="D109" s="475"/>
      <c r="E109" s="26"/>
      <c r="F109" s="37"/>
      <c r="G109" s="37"/>
      <c r="H109" s="38"/>
      <c r="I109" s="38"/>
      <c r="J109" s="39"/>
      <c r="K109" s="37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9"/>
      <c r="W109" s="37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9"/>
      <c r="AI109" s="37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9"/>
      <c r="AU109" s="45"/>
    </row>
    <row r="110" spans="1:47" ht="14.25" customHeight="1" x14ac:dyDescent="0.2">
      <c r="A110" s="472"/>
      <c r="B110" s="30" t="s">
        <v>82</v>
      </c>
      <c r="C110" s="31" t="s">
        <v>76</v>
      </c>
      <c r="D110" s="475"/>
      <c r="E110" s="26"/>
      <c r="F110" s="37"/>
      <c r="G110" s="37"/>
      <c r="H110" s="38"/>
      <c r="I110" s="38"/>
      <c r="J110" s="39"/>
      <c r="K110" s="37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9"/>
      <c r="W110" s="37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9"/>
      <c r="AI110" s="37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9"/>
      <c r="AU110" s="45"/>
    </row>
    <row r="111" spans="1:47" ht="14.25" customHeight="1" x14ac:dyDescent="0.2">
      <c r="A111" s="472"/>
      <c r="B111" s="30" t="s">
        <v>88</v>
      </c>
      <c r="C111" s="31" t="s">
        <v>83</v>
      </c>
      <c r="D111" s="475"/>
      <c r="E111" s="26"/>
      <c r="F111" s="37"/>
      <c r="G111" s="37"/>
      <c r="H111" s="38"/>
      <c r="I111" s="38"/>
      <c r="J111" s="39"/>
      <c r="K111" s="37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9"/>
      <c r="W111" s="37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9"/>
      <c r="AI111" s="37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9"/>
      <c r="AU111" s="45"/>
    </row>
    <row r="112" spans="1:47" ht="14.25" customHeight="1" x14ac:dyDescent="0.2">
      <c r="A112" s="472"/>
      <c r="B112" s="30" t="s">
        <v>89</v>
      </c>
      <c r="C112" s="31" t="s">
        <v>84</v>
      </c>
      <c r="D112" s="475"/>
      <c r="E112" s="26"/>
      <c r="F112" s="37"/>
      <c r="G112" s="37"/>
      <c r="H112" s="38"/>
      <c r="I112" s="38"/>
      <c r="J112" s="39"/>
      <c r="K112" s="37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9"/>
      <c r="W112" s="37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9"/>
      <c r="AI112" s="37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9"/>
      <c r="AU112" s="45"/>
    </row>
    <row r="113" spans="1:47" ht="14.25" customHeight="1" x14ac:dyDescent="0.2">
      <c r="A113" s="472"/>
      <c r="B113" s="30" t="s">
        <v>90</v>
      </c>
      <c r="C113" s="31" t="s">
        <v>85</v>
      </c>
      <c r="D113" s="475"/>
      <c r="E113" s="26"/>
      <c r="F113" s="37"/>
      <c r="G113" s="37"/>
      <c r="H113" s="38"/>
      <c r="I113" s="38"/>
      <c r="J113" s="39"/>
      <c r="K113" s="37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9"/>
      <c r="W113" s="37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9"/>
      <c r="AI113" s="37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9"/>
      <c r="AU113" s="45"/>
    </row>
    <row r="114" spans="1:47" s="29" customFormat="1" ht="14.25" customHeight="1" x14ac:dyDescent="0.2">
      <c r="A114" s="472"/>
      <c r="B114" s="35" t="s">
        <v>91</v>
      </c>
      <c r="C114" s="36" t="s">
        <v>86</v>
      </c>
      <c r="D114" s="475"/>
      <c r="E114" s="26"/>
      <c r="F114" s="37"/>
      <c r="G114" s="37"/>
      <c r="H114" s="38"/>
      <c r="I114" s="38"/>
      <c r="J114" s="39"/>
      <c r="K114" s="37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9"/>
      <c r="W114" s="37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9"/>
      <c r="AI114" s="37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9"/>
      <c r="AU114" s="28"/>
    </row>
    <row r="115" spans="1:47" s="29" customFormat="1" ht="14.25" customHeight="1" thickBot="1" x14ac:dyDescent="0.25">
      <c r="A115" s="473"/>
      <c r="B115" s="40" t="s">
        <v>92</v>
      </c>
      <c r="C115" s="41" t="s">
        <v>87</v>
      </c>
      <c r="D115" s="476"/>
      <c r="E115" s="26"/>
      <c r="F115" s="42"/>
      <c r="G115" s="42"/>
      <c r="H115" s="43"/>
      <c r="I115" s="43"/>
      <c r="J115" s="44"/>
      <c r="K115" s="42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4"/>
      <c r="W115" s="42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4"/>
      <c r="AI115" s="42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4"/>
      <c r="AU115" s="28"/>
    </row>
    <row r="116" spans="1:47" ht="15" thickBot="1" x14ac:dyDescent="0.25">
      <c r="A116" s="27"/>
      <c r="B116" s="27"/>
      <c r="C116" s="27"/>
      <c r="D116" s="27"/>
      <c r="E116" s="26"/>
      <c r="AU116" s="27"/>
    </row>
    <row r="117" spans="1:47" s="29" customFormat="1" ht="27" customHeight="1" thickBot="1" x14ac:dyDescent="0.25">
      <c r="A117" s="79" t="s">
        <v>93</v>
      </c>
      <c r="B117" s="80"/>
      <c r="C117" s="80"/>
      <c r="D117" s="81"/>
      <c r="E117" s="26"/>
      <c r="F117" s="82">
        <f>SUM(F118:F128)</f>
        <v>0</v>
      </c>
      <c r="G117" s="82">
        <f t="shared" ref="G117:AT117" si="10">SUM(G118:G128)</f>
        <v>0</v>
      </c>
      <c r="H117" s="83">
        <f t="shared" si="10"/>
        <v>0</v>
      </c>
      <c r="I117" s="83">
        <f t="shared" si="10"/>
        <v>0</v>
      </c>
      <c r="J117" s="84">
        <f t="shared" si="10"/>
        <v>0</v>
      </c>
      <c r="K117" s="82">
        <f t="shared" si="10"/>
        <v>0</v>
      </c>
      <c r="L117" s="83">
        <f t="shared" si="10"/>
        <v>0</v>
      </c>
      <c r="M117" s="83">
        <f t="shared" si="10"/>
        <v>0</v>
      </c>
      <c r="N117" s="83">
        <f t="shared" si="10"/>
        <v>0</v>
      </c>
      <c r="O117" s="83">
        <f t="shared" si="10"/>
        <v>0</v>
      </c>
      <c r="P117" s="83">
        <f t="shared" si="10"/>
        <v>0</v>
      </c>
      <c r="Q117" s="83">
        <f t="shared" si="10"/>
        <v>0</v>
      </c>
      <c r="R117" s="83">
        <f t="shared" si="10"/>
        <v>0</v>
      </c>
      <c r="S117" s="83">
        <f t="shared" si="10"/>
        <v>0</v>
      </c>
      <c r="T117" s="83">
        <f t="shared" si="10"/>
        <v>0</v>
      </c>
      <c r="U117" s="83">
        <f t="shared" si="10"/>
        <v>0</v>
      </c>
      <c r="V117" s="84">
        <f t="shared" si="10"/>
        <v>0</v>
      </c>
      <c r="W117" s="82">
        <f t="shared" si="10"/>
        <v>0</v>
      </c>
      <c r="X117" s="83">
        <f t="shared" si="10"/>
        <v>0</v>
      </c>
      <c r="Y117" s="83">
        <f t="shared" si="10"/>
        <v>0</v>
      </c>
      <c r="Z117" s="83">
        <f t="shared" si="10"/>
        <v>0</v>
      </c>
      <c r="AA117" s="83">
        <f t="shared" si="10"/>
        <v>0</v>
      </c>
      <c r="AB117" s="83">
        <f t="shared" si="10"/>
        <v>0</v>
      </c>
      <c r="AC117" s="83">
        <f t="shared" si="10"/>
        <v>0</v>
      </c>
      <c r="AD117" s="83">
        <f t="shared" si="10"/>
        <v>0</v>
      </c>
      <c r="AE117" s="83">
        <f t="shared" si="10"/>
        <v>0</v>
      </c>
      <c r="AF117" s="83">
        <f t="shared" si="10"/>
        <v>0</v>
      </c>
      <c r="AG117" s="83">
        <f t="shared" si="10"/>
        <v>0</v>
      </c>
      <c r="AH117" s="84">
        <f t="shared" si="10"/>
        <v>0</v>
      </c>
      <c r="AI117" s="82">
        <f t="shared" si="10"/>
        <v>0</v>
      </c>
      <c r="AJ117" s="83">
        <f t="shared" si="10"/>
        <v>0</v>
      </c>
      <c r="AK117" s="83">
        <f t="shared" si="10"/>
        <v>0</v>
      </c>
      <c r="AL117" s="83">
        <f t="shared" si="10"/>
        <v>0</v>
      </c>
      <c r="AM117" s="83">
        <f t="shared" si="10"/>
        <v>0</v>
      </c>
      <c r="AN117" s="83">
        <f t="shared" si="10"/>
        <v>0</v>
      </c>
      <c r="AO117" s="83">
        <f t="shared" si="10"/>
        <v>0</v>
      </c>
      <c r="AP117" s="83">
        <f t="shared" si="10"/>
        <v>0</v>
      </c>
      <c r="AQ117" s="83">
        <f t="shared" si="10"/>
        <v>0</v>
      </c>
      <c r="AR117" s="83">
        <f t="shared" si="10"/>
        <v>0</v>
      </c>
      <c r="AS117" s="83">
        <f t="shared" si="10"/>
        <v>0</v>
      </c>
      <c r="AT117" s="84">
        <f t="shared" si="10"/>
        <v>0</v>
      </c>
      <c r="AU117" s="28"/>
    </row>
    <row r="118" spans="1:47" ht="14.25" customHeight="1" x14ac:dyDescent="0.2">
      <c r="A118" s="477"/>
      <c r="B118" s="30" t="s">
        <v>77</v>
      </c>
      <c r="C118" s="31" t="s">
        <v>71</v>
      </c>
      <c r="D118" s="474" t="s">
        <v>54</v>
      </c>
      <c r="E118" s="26"/>
      <c r="F118" s="32"/>
      <c r="G118" s="32"/>
      <c r="H118" s="33"/>
      <c r="I118" s="33"/>
      <c r="J118" s="34"/>
      <c r="K118" s="32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4"/>
      <c r="W118" s="32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4"/>
      <c r="AI118" s="32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4"/>
      <c r="AU118" s="45"/>
    </row>
    <row r="119" spans="1:47" x14ac:dyDescent="0.2">
      <c r="A119" s="478"/>
      <c r="B119" s="30" t="s">
        <v>78</v>
      </c>
      <c r="C119" s="31" t="s">
        <v>72</v>
      </c>
      <c r="D119" s="475"/>
      <c r="E119" s="26"/>
      <c r="F119" s="37"/>
      <c r="G119" s="37"/>
      <c r="H119" s="38"/>
      <c r="I119" s="38"/>
      <c r="J119" s="39"/>
      <c r="K119" s="37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9"/>
      <c r="W119" s="37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9"/>
      <c r="AI119" s="37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9"/>
      <c r="AU119" s="45"/>
    </row>
    <row r="120" spans="1:47" x14ac:dyDescent="0.2">
      <c r="A120" s="478"/>
      <c r="B120" s="30" t="s">
        <v>79</v>
      </c>
      <c r="C120" s="31" t="s">
        <v>73</v>
      </c>
      <c r="D120" s="475"/>
      <c r="E120" s="26"/>
      <c r="F120" s="37"/>
      <c r="G120" s="37"/>
      <c r="H120" s="38"/>
      <c r="I120" s="38"/>
      <c r="J120" s="39"/>
      <c r="K120" s="37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9"/>
      <c r="W120" s="37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9"/>
      <c r="AI120" s="37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9"/>
      <c r="AU120" s="45"/>
    </row>
    <row r="121" spans="1:47" x14ac:dyDescent="0.2">
      <c r="A121" s="478"/>
      <c r="B121" s="30" t="s">
        <v>80</v>
      </c>
      <c r="C121" s="31" t="s">
        <v>74</v>
      </c>
      <c r="D121" s="475"/>
      <c r="E121" s="26"/>
      <c r="F121" s="37"/>
      <c r="G121" s="37"/>
      <c r="H121" s="38"/>
      <c r="I121" s="38"/>
      <c r="J121" s="39"/>
      <c r="K121" s="37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9"/>
      <c r="W121" s="37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9"/>
      <c r="AI121" s="37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9"/>
      <c r="AU121" s="45"/>
    </row>
    <row r="122" spans="1:47" x14ac:dyDescent="0.2">
      <c r="A122" s="478"/>
      <c r="B122" s="30" t="s">
        <v>81</v>
      </c>
      <c r="C122" s="31" t="s">
        <v>75</v>
      </c>
      <c r="D122" s="475"/>
      <c r="E122" s="26"/>
      <c r="F122" s="37"/>
      <c r="G122" s="37"/>
      <c r="H122" s="38"/>
      <c r="I122" s="38"/>
      <c r="J122" s="39"/>
      <c r="K122" s="37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9"/>
      <c r="W122" s="37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9"/>
      <c r="AI122" s="37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9"/>
      <c r="AU122" s="45"/>
    </row>
    <row r="123" spans="1:47" x14ac:dyDescent="0.2">
      <c r="A123" s="478"/>
      <c r="B123" s="30" t="s">
        <v>82</v>
      </c>
      <c r="C123" s="31" t="s">
        <v>76</v>
      </c>
      <c r="D123" s="475"/>
      <c r="E123" s="26"/>
      <c r="F123" s="37"/>
      <c r="G123" s="37"/>
      <c r="H123" s="38"/>
      <c r="I123" s="38"/>
      <c r="J123" s="39"/>
      <c r="K123" s="37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9"/>
      <c r="W123" s="37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9"/>
      <c r="AI123" s="37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9"/>
      <c r="AU123" s="45"/>
    </row>
    <row r="124" spans="1:47" x14ac:dyDescent="0.2">
      <c r="A124" s="478"/>
      <c r="B124" s="30" t="s">
        <v>88</v>
      </c>
      <c r="C124" s="31" t="s">
        <v>83</v>
      </c>
      <c r="D124" s="475"/>
      <c r="E124" s="26"/>
      <c r="F124" s="37"/>
      <c r="G124" s="37"/>
      <c r="H124" s="38"/>
      <c r="I124" s="38"/>
      <c r="J124" s="39"/>
      <c r="K124" s="37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9"/>
      <c r="W124" s="37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9"/>
      <c r="AI124" s="37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9"/>
      <c r="AU124" s="45"/>
    </row>
    <row r="125" spans="1:47" x14ac:dyDescent="0.2">
      <c r="A125" s="478"/>
      <c r="B125" s="30" t="s">
        <v>89</v>
      </c>
      <c r="C125" s="31" t="s">
        <v>84</v>
      </c>
      <c r="D125" s="475"/>
      <c r="E125" s="26"/>
      <c r="F125" s="37"/>
      <c r="G125" s="37"/>
      <c r="H125" s="38"/>
      <c r="I125" s="38"/>
      <c r="J125" s="39"/>
      <c r="K125" s="37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9"/>
      <c r="W125" s="37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9"/>
      <c r="AI125" s="37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9"/>
      <c r="AU125" s="45"/>
    </row>
    <row r="126" spans="1:47" x14ac:dyDescent="0.2">
      <c r="A126" s="478"/>
      <c r="B126" s="30" t="s">
        <v>90</v>
      </c>
      <c r="C126" s="31" t="s">
        <v>85</v>
      </c>
      <c r="D126" s="475"/>
      <c r="E126" s="26"/>
      <c r="F126" s="37"/>
      <c r="G126" s="37"/>
      <c r="H126" s="38"/>
      <c r="I126" s="38"/>
      <c r="J126" s="39"/>
      <c r="K126" s="37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9"/>
      <c r="W126" s="37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9"/>
      <c r="AI126" s="37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9"/>
      <c r="AU126" s="45"/>
    </row>
    <row r="127" spans="1:47" x14ac:dyDescent="0.2">
      <c r="A127" s="478"/>
      <c r="B127" s="35" t="s">
        <v>91</v>
      </c>
      <c r="C127" s="36" t="s">
        <v>86</v>
      </c>
      <c r="D127" s="475"/>
      <c r="E127" s="26"/>
      <c r="F127" s="37"/>
      <c r="G127" s="37"/>
      <c r="H127" s="38"/>
      <c r="I127" s="38"/>
      <c r="J127" s="39"/>
      <c r="K127" s="37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9"/>
      <c r="W127" s="37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9"/>
      <c r="AI127" s="37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9"/>
      <c r="AU127" s="45"/>
    </row>
    <row r="128" spans="1:47" s="29" customFormat="1" ht="15.75" thickBot="1" x14ac:dyDescent="0.25">
      <c r="A128" s="479"/>
      <c r="B128" s="40" t="s">
        <v>92</v>
      </c>
      <c r="C128" s="41" t="s">
        <v>87</v>
      </c>
      <c r="D128" s="476"/>
      <c r="E128" s="26"/>
      <c r="F128" s="42"/>
      <c r="G128" s="42"/>
      <c r="H128" s="43"/>
      <c r="I128" s="43"/>
      <c r="J128" s="44"/>
      <c r="K128" s="42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4"/>
      <c r="W128" s="42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4"/>
      <c r="AI128" s="42"/>
      <c r="AJ128" s="43"/>
      <c r="AK128" s="43"/>
      <c r="AL128" s="43"/>
      <c r="AM128" s="43"/>
      <c r="AN128" s="43"/>
      <c r="AO128" s="43"/>
      <c r="AP128" s="43"/>
      <c r="AQ128" s="43"/>
      <c r="AR128" s="43"/>
      <c r="AS128" s="43"/>
      <c r="AT128" s="44"/>
      <c r="AU128" s="28"/>
    </row>
    <row r="129" spans="1:47" ht="15" thickBot="1" x14ac:dyDescent="0.25">
      <c r="A129" s="27"/>
      <c r="B129" s="27"/>
      <c r="C129" s="27"/>
      <c r="D129" s="27"/>
      <c r="E129" s="26"/>
      <c r="AU129" s="27"/>
    </row>
    <row r="130" spans="1:47" s="29" customFormat="1" ht="54" customHeight="1" thickBot="1" x14ac:dyDescent="0.25">
      <c r="A130" s="85" t="s">
        <v>113</v>
      </c>
      <c r="B130" s="86"/>
      <c r="C130" s="86"/>
      <c r="D130" s="87"/>
      <c r="E130" s="26"/>
      <c r="F130" s="88">
        <f>F78+F91+F104+F117</f>
        <v>0</v>
      </c>
      <c r="G130" s="222">
        <f t="shared" ref="G130:AT130" si="11">G78+G91+G104+G117</f>
        <v>0</v>
      </c>
      <c r="H130" s="89">
        <f t="shared" si="11"/>
        <v>0</v>
      </c>
      <c r="I130" s="89">
        <f t="shared" si="11"/>
        <v>0</v>
      </c>
      <c r="J130" s="223">
        <f t="shared" si="11"/>
        <v>0</v>
      </c>
      <c r="K130" s="222">
        <f t="shared" si="11"/>
        <v>0</v>
      </c>
      <c r="L130" s="89">
        <f t="shared" si="11"/>
        <v>0</v>
      </c>
      <c r="M130" s="89">
        <f t="shared" si="11"/>
        <v>0</v>
      </c>
      <c r="N130" s="89">
        <f t="shared" si="11"/>
        <v>0</v>
      </c>
      <c r="O130" s="89">
        <f t="shared" si="11"/>
        <v>0</v>
      </c>
      <c r="P130" s="89">
        <f t="shared" si="11"/>
        <v>0</v>
      </c>
      <c r="Q130" s="89">
        <f t="shared" si="11"/>
        <v>0</v>
      </c>
      <c r="R130" s="89">
        <f t="shared" si="11"/>
        <v>0</v>
      </c>
      <c r="S130" s="89">
        <f t="shared" si="11"/>
        <v>0</v>
      </c>
      <c r="T130" s="89">
        <f t="shared" si="11"/>
        <v>0</v>
      </c>
      <c r="U130" s="89">
        <f t="shared" si="11"/>
        <v>0</v>
      </c>
      <c r="V130" s="224">
        <f t="shared" si="11"/>
        <v>0</v>
      </c>
      <c r="W130" s="222">
        <f t="shared" si="11"/>
        <v>0</v>
      </c>
      <c r="X130" s="89">
        <f t="shared" si="11"/>
        <v>0</v>
      </c>
      <c r="Y130" s="89">
        <f t="shared" si="11"/>
        <v>0</v>
      </c>
      <c r="Z130" s="89">
        <f t="shared" si="11"/>
        <v>0</v>
      </c>
      <c r="AA130" s="89">
        <f t="shared" si="11"/>
        <v>0</v>
      </c>
      <c r="AB130" s="89">
        <f t="shared" si="11"/>
        <v>0</v>
      </c>
      <c r="AC130" s="89">
        <f t="shared" si="11"/>
        <v>0</v>
      </c>
      <c r="AD130" s="89">
        <f t="shared" si="11"/>
        <v>0</v>
      </c>
      <c r="AE130" s="89">
        <f t="shared" si="11"/>
        <v>0</v>
      </c>
      <c r="AF130" s="89">
        <f t="shared" si="11"/>
        <v>0</v>
      </c>
      <c r="AG130" s="89">
        <f t="shared" si="11"/>
        <v>0</v>
      </c>
      <c r="AH130" s="224">
        <f t="shared" si="11"/>
        <v>0</v>
      </c>
      <c r="AI130" s="222">
        <f t="shared" si="11"/>
        <v>0</v>
      </c>
      <c r="AJ130" s="89">
        <f t="shared" si="11"/>
        <v>0</v>
      </c>
      <c r="AK130" s="89">
        <f t="shared" si="11"/>
        <v>0</v>
      </c>
      <c r="AL130" s="89">
        <f t="shared" si="11"/>
        <v>0</v>
      </c>
      <c r="AM130" s="89">
        <f t="shared" si="11"/>
        <v>0</v>
      </c>
      <c r="AN130" s="89">
        <f t="shared" si="11"/>
        <v>0</v>
      </c>
      <c r="AO130" s="89">
        <f t="shared" si="11"/>
        <v>0</v>
      </c>
      <c r="AP130" s="89">
        <f t="shared" si="11"/>
        <v>0</v>
      </c>
      <c r="AQ130" s="89">
        <f t="shared" si="11"/>
        <v>0</v>
      </c>
      <c r="AR130" s="89">
        <f t="shared" si="11"/>
        <v>0</v>
      </c>
      <c r="AS130" s="89">
        <f t="shared" si="11"/>
        <v>0</v>
      </c>
      <c r="AT130" s="226">
        <f t="shared" si="11"/>
        <v>0</v>
      </c>
      <c r="AU130" s="28"/>
    </row>
    <row r="131" spans="1:47" ht="15.75" thickBot="1" x14ac:dyDescent="0.25">
      <c r="A131" s="50"/>
      <c r="B131" s="48"/>
      <c r="C131" s="48"/>
      <c r="D131" s="48"/>
      <c r="E131" s="26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  <c r="X131" s="51"/>
      <c r="Y131" s="51"/>
      <c r="Z131" s="51"/>
      <c r="AA131" s="51"/>
      <c r="AB131" s="51"/>
      <c r="AC131" s="51"/>
      <c r="AD131" s="51"/>
      <c r="AE131" s="51"/>
      <c r="AF131" s="51"/>
      <c r="AG131" s="51"/>
      <c r="AH131" s="51"/>
      <c r="AI131" s="51"/>
      <c r="AJ131" s="51"/>
      <c r="AK131" s="51"/>
      <c r="AL131" s="51"/>
      <c r="AM131" s="51"/>
      <c r="AN131" s="51"/>
      <c r="AO131" s="51"/>
      <c r="AP131" s="51"/>
      <c r="AQ131" s="51"/>
      <c r="AR131" s="51"/>
      <c r="AS131" s="51"/>
      <c r="AT131" s="51"/>
      <c r="AU131" s="48"/>
    </row>
    <row r="132" spans="1:47" ht="34.5" customHeight="1" thickBot="1" x14ac:dyDescent="0.25">
      <c r="A132" s="360" t="str">
        <f>CONCATENATE("Año de gas ",YEAR(Multiplicadores!$D$33)+2)</f>
        <v>Año de gas 2028</v>
      </c>
      <c r="B132" s="361"/>
      <c r="C132" s="361"/>
      <c r="D132" s="361"/>
      <c r="E132" s="361"/>
      <c r="F132" s="361"/>
      <c r="G132" s="361"/>
      <c r="H132" s="361"/>
      <c r="I132" s="361"/>
      <c r="J132" s="361"/>
      <c r="K132" s="361"/>
      <c r="L132" s="361"/>
      <c r="M132" s="361"/>
      <c r="N132" s="361"/>
      <c r="O132" s="361"/>
      <c r="P132" s="361"/>
      <c r="Q132" s="361"/>
      <c r="R132" s="361"/>
      <c r="S132" s="361"/>
      <c r="T132" s="361"/>
      <c r="U132" s="361"/>
      <c r="V132" s="361"/>
      <c r="W132" s="361"/>
      <c r="X132" s="361"/>
      <c r="Y132" s="361"/>
      <c r="Z132" s="361"/>
      <c r="AA132" s="361"/>
      <c r="AB132" s="361"/>
      <c r="AC132" s="361"/>
      <c r="AD132" s="361"/>
      <c r="AE132" s="361"/>
      <c r="AF132" s="361"/>
      <c r="AG132" s="361"/>
      <c r="AH132" s="361"/>
      <c r="AI132" s="361"/>
      <c r="AJ132" s="361"/>
      <c r="AK132" s="361"/>
      <c r="AL132" s="361"/>
      <c r="AM132" s="361"/>
      <c r="AN132" s="361"/>
      <c r="AO132" s="361"/>
      <c r="AP132" s="361"/>
      <c r="AQ132" s="361"/>
      <c r="AR132" s="361"/>
      <c r="AS132" s="361"/>
      <c r="AT132" s="362"/>
    </row>
    <row r="133" spans="1:47" ht="15" thickBot="1" x14ac:dyDescent="0.25"/>
    <row r="134" spans="1:47" ht="39.75" customHeight="1" x14ac:dyDescent="0.2">
      <c r="A134" s="24"/>
      <c r="B134" s="25"/>
      <c r="C134" s="25"/>
      <c r="D134" s="26"/>
      <c r="E134" s="26"/>
      <c r="F134" s="65" t="s">
        <v>57</v>
      </c>
      <c r="G134" s="66" t="s">
        <v>44</v>
      </c>
      <c r="H134" s="66"/>
      <c r="I134" s="66"/>
      <c r="J134" s="66"/>
      <c r="K134" s="66" t="s">
        <v>43</v>
      </c>
      <c r="L134" s="66"/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 t="s">
        <v>124</v>
      </c>
      <c r="X134" s="66"/>
      <c r="Y134" s="66"/>
      <c r="Z134" s="66"/>
      <c r="AA134" s="66"/>
      <c r="AB134" s="66"/>
      <c r="AC134" s="66"/>
      <c r="AD134" s="66"/>
      <c r="AE134" s="66"/>
      <c r="AF134" s="66"/>
      <c r="AG134" s="66"/>
      <c r="AH134" s="66"/>
      <c r="AI134" s="66" t="s">
        <v>125</v>
      </c>
      <c r="AJ134" s="66"/>
      <c r="AK134" s="66"/>
      <c r="AL134" s="66"/>
      <c r="AM134" s="66"/>
      <c r="AN134" s="66"/>
      <c r="AO134" s="66"/>
      <c r="AP134" s="66"/>
      <c r="AQ134" s="66"/>
      <c r="AR134" s="66"/>
      <c r="AS134" s="66"/>
      <c r="AT134" s="67"/>
      <c r="AU134" s="26"/>
    </row>
    <row r="135" spans="1:47" ht="55.5" customHeight="1" thickBot="1" x14ac:dyDescent="0.25">
      <c r="A135" s="24"/>
      <c r="B135" s="25"/>
      <c r="C135" s="25"/>
      <c r="D135" s="26"/>
      <c r="E135" s="26"/>
      <c r="F135" s="68" t="s">
        <v>41</v>
      </c>
      <c r="G135" s="70" t="str">
        <f>CONCATENATE("Q4 ",YEAR(Multiplicadores!$D$33)+1)</f>
        <v>Q4 2027</v>
      </c>
      <c r="H135" s="69" t="str">
        <f>CONCATENATE("Q1 ",YEAR(Multiplicadores!$D$33)+2)</f>
        <v>Q1 2028</v>
      </c>
      <c r="I135" s="69" t="str">
        <f>CONCATENATE("Q2 ",YEAR(Multiplicadores!$D$33)+2)</f>
        <v>Q2 2028</v>
      </c>
      <c r="J135" s="69" t="str">
        <f>CONCATENATE("Q3 ",YEAR(Multiplicadores!$D$33)+2)</f>
        <v>Q3 2028</v>
      </c>
      <c r="K135" s="70" t="s">
        <v>110</v>
      </c>
      <c r="L135" s="70" t="s">
        <v>111</v>
      </c>
      <c r="M135" s="70" t="s">
        <v>112</v>
      </c>
      <c r="N135" s="70" t="s">
        <v>101</v>
      </c>
      <c r="O135" s="70" t="s">
        <v>102</v>
      </c>
      <c r="P135" s="70" t="s">
        <v>103</v>
      </c>
      <c r="Q135" s="70" t="s">
        <v>104</v>
      </c>
      <c r="R135" s="70" t="s">
        <v>105</v>
      </c>
      <c r="S135" s="70" t="s">
        <v>106</v>
      </c>
      <c r="T135" s="70" t="s">
        <v>107</v>
      </c>
      <c r="U135" s="70" t="s">
        <v>108</v>
      </c>
      <c r="V135" s="70" t="s">
        <v>109</v>
      </c>
      <c r="W135" s="70" t="s">
        <v>110</v>
      </c>
      <c r="X135" s="70" t="s">
        <v>111</v>
      </c>
      <c r="Y135" s="70" t="s">
        <v>112</v>
      </c>
      <c r="Z135" s="70" t="s">
        <v>101</v>
      </c>
      <c r="AA135" s="70" t="s">
        <v>102</v>
      </c>
      <c r="AB135" s="70" t="s">
        <v>103</v>
      </c>
      <c r="AC135" s="70" t="s">
        <v>104</v>
      </c>
      <c r="AD135" s="70" t="s">
        <v>105</v>
      </c>
      <c r="AE135" s="70" t="s">
        <v>106</v>
      </c>
      <c r="AF135" s="70" t="s">
        <v>107</v>
      </c>
      <c r="AG135" s="70" t="s">
        <v>108</v>
      </c>
      <c r="AH135" s="70" t="s">
        <v>109</v>
      </c>
      <c r="AI135" s="70" t="s">
        <v>110</v>
      </c>
      <c r="AJ135" s="70" t="s">
        <v>111</v>
      </c>
      <c r="AK135" s="70" t="s">
        <v>112</v>
      </c>
      <c r="AL135" s="70" t="s">
        <v>101</v>
      </c>
      <c r="AM135" s="70" t="s">
        <v>102</v>
      </c>
      <c r="AN135" s="70" t="s">
        <v>103</v>
      </c>
      <c r="AO135" s="70" t="s">
        <v>104</v>
      </c>
      <c r="AP135" s="70" t="s">
        <v>105</v>
      </c>
      <c r="AQ135" s="70" t="s">
        <v>106</v>
      </c>
      <c r="AR135" s="70" t="s">
        <v>107</v>
      </c>
      <c r="AS135" s="70" t="s">
        <v>108</v>
      </c>
      <c r="AT135" s="312" t="s">
        <v>109</v>
      </c>
      <c r="AU135" s="26"/>
    </row>
    <row r="136" spans="1:47" ht="47.25" customHeight="1" thickBot="1" x14ac:dyDescent="0.25">
      <c r="A136" s="75" t="s">
        <v>1</v>
      </c>
      <c r="B136" s="76" t="s">
        <v>11</v>
      </c>
      <c r="C136" s="77" t="s">
        <v>0</v>
      </c>
      <c r="D136" s="78"/>
      <c r="E136" s="26"/>
      <c r="F136" s="71" t="s">
        <v>14</v>
      </c>
      <c r="G136" s="73" t="s">
        <v>14</v>
      </c>
      <c r="H136" s="72" t="s">
        <v>14</v>
      </c>
      <c r="I136" s="72" t="s">
        <v>14</v>
      </c>
      <c r="J136" s="72" t="s">
        <v>14</v>
      </c>
      <c r="K136" s="73" t="s">
        <v>14</v>
      </c>
      <c r="L136" s="72" t="s">
        <v>14</v>
      </c>
      <c r="M136" s="72" t="s">
        <v>14</v>
      </c>
      <c r="N136" s="72" t="s">
        <v>14</v>
      </c>
      <c r="O136" s="72" t="s">
        <v>14</v>
      </c>
      <c r="P136" s="72" t="s">
        <v>14</v>
      </c>
      <c r="Q136" s="72" t="s">
        <v>14</v>
      </c>
      <c r="R136" s="72" t="s">
        <v>14</v>
      </c>
      <c r="S136" s="72" t="s">
        <v>14</v>
      </c>
      <c r="T136" s="72" t="s">
        <v>14</v>
      </c>
      <c r="U136" s="72" t="s">
        <v>14</v>
      </c>
      <c r="V136" s="72" t="s">
        <v>14</v>
      </c>
      <c r="W136" s="73" t="s">
        <v>14</v>
      </c>
      <c r="X136" s="72" t="s">
        <v>14</v>
      </c>
      <c r="Y136" s="72" t="s">
        <v>14</v>
      </c>
      <c r="Z136" s="72" t="s">
        <v>14</v>
      </c>
      <c r="AA136" s="72" t="s">
        <v>14</v>
      </c>
      <c r="AB136" s="72" t="s">
        <v>14</v>
      </c>
      <c r="AC136" s="72" t="s">
        <v>14</v>
      </c>
      <c r="AD136" s="72" t="s">
        <v>14</v>
      </c>
      <c r="AE136" s="72" t="s">
        <v>14</v>
      </c>
      <c r="AF136" s="72" t="s">
        <v>14</v>
      </c>
      <c r="AG136" s="72" t="s">
        <v>14</v>
      </c>
      <c r="AH136" s="72" t="s">
        <v>14</v>
      </c>
      <c r="AI136" s="73" t="s">
        <v>14</v>
      </c>
      <c r="AJ136" s="72" t="s">
        <v>14</v>
      </c>
      <c r="AK136" s="72" t="s">
        <v>14</v>
      </c>
      <c r="AL136" s="72" t="s">
        <v>14</v>
      </c>
      <c r="AM136" s="72" t="s">
        <v>14</v>
      </c>
      <c r="AN136" s="72" t="s">
        <v>14</v>
      </c>
      <c r="AO136" s="72" t="s">
        <v>14</v>
      </c>
      <c r="AP136" s="72" t="s">
        <v>14</v>
      </c>
      <c r="AQ136" s="72" t="s">
        <v>14</v>
      </c>
      <c r="AR136" s="72" t="s">
        <v>14</v>
      </c>
      <c r="AS136" s="72" t="s">
        <v>14</v>
      </c>
      <c r="AT136" s="74" t="s">
        <v>14</v>
      </c>
      <c r="AU136" s="26"/>
    </row>
    <row r="137" spans="1:47" ht="15" thickBot="1" x14ac:dyDescent="0.25">
      <c r="A137" s="27"/>
      <c r="B137" s="27"/>
      <c r="C137" s="27"/>
      <c r="D137" s="27"/>
      <c r="E137" s="26"/>
      <c r="AU137" s="27"/>
    </row>
    <row r="138" spans="1:47" s="29" customFormat="1" ht="29.25" customHeight="1" thickBot="1" x14ac:dyDescent="0.25">
      <c r="A138" s="79" t="s">
        <v>37</v>
      </c>
      <c r="B138" s="80"/>
      <c r="C138" s="80"/>
      <c r="D138" s="81"/>
      <c r="E138" s="26"/>
      <c r="F138" s="82">
        <f>SUM(F139:F149)</f>
        <v>0</v>
      </c>
      <c r="G138" s="82">
        <f t="shared" ref="G138:AT138" si="12">SUM(G139:G149)</f>
        <v>0</v>
      </c>
      <c r="H138" s="83">
        <f t="shared" si="12"/>
        <v>0</v>
      </c>
      <c r="I138" s="83">
        <f t="shared" si="12"/>
        <v>0</v>
      </c>
      <c r="J138" s="84">
        <f t="shared" si="12"/>
        <v>0</v>
      </c>
      <c r="K138" s="82">
        <f t="shared" si="12"/>
        <v>0</v>
      </c>
      <c r="L138" s="83">
        <f t="shared" si="12"/>
        <v>0</v>
      </c>
      <c r="M138" s="83">
        <f t="shared" si="12"/>
        <v>0</v>
      </c>
      <c r="N138" s="83">
        <f t="shared" si="12"/>
        <v>0</v>
      </c>
      <c r="O138" s="83">
        <f t="shared" si="12"/>
        <v>0</v>
      </c>
      <c r="P138" s="83">
        <f t="shared" si="12"/>
        <v>0</v>
      </c>
      <c r="Q138" s="83">
        <f t="shared" si="12"/>
        <v>0</v>
      </c>
      <c r="R138" s="83">
        <f t="shared" si="12"/>
        <v>0</v>
      </c>
      <c r="S138" s="83">
        <f t="shared" si="12"/>
        <v>0</v>
      </c>
      <c r="T138" s="83">
        <f t="shared" si="12"/>
        <v>0</v>
      </c>
      <c r="U138" s="83">
        <f t="shared" si="12"/>
        <v>0</v>
      </c>
      <c r="V138" s="84">
        <f t="shared" si="12"/>
        <v>0</v>
      </c>
      <c r="W138" s="82">
        <f t="shared" si="12"/>
        <v>0</v>
      </c>
      <c r="X138" s="83">
        <f t="shared" si="12"/>
        <v>0</v>
      </c>
      <c r="Y138" s="83">
        <f t="shared" si="12"/>
        <v>0</v>
      </c>
      <c r="Z138" s="83">
        <f t="shared" si="12"/>
        <v>0</v>
      </c>
      <c r="AA138" s="83">
        <f t="shared" si="12"/>
        <v>0</v>
      </c>
      <c r="AB138" s="83">
        <f t="shared" si="12"/>
        <v>0</v>
      </c>
      <c r="AC138" s="83">
        <f t="shared" si="12"/>
        <v>0</v>
      </c>
      <c r="AD138" s="83">
        <f t="shared" si="12"/>
        <v>0</v>
      </c>
      <c r="AE138" s="83">
        <f t="shared" si="12"/>
        <v>0</v>
      </c>
      <c r="AF138" s="83">
        <f t="shared" si="12"/>
        <v>0</v>
      </c>
      <c r="AG138" s="83">
        <f t="shared" si="12"/>
        <v>0</v>
      </c>
      <c r="AH138" s="84">
        <f t="shared" si="12"/>
        <v>0</v>
      </c>
      <c r="AI138" s="82">
        <f t="shared" si="12"/>
        <v>0</v>
      </c>
      <c r="AJ138" s="83">
        <f t="shared" si="12"/>
        <v>0</v>
      </c>
      <c r="AK138" s="83">
        <f t="shared" si="12"/>
        <v>0</v>
      </c>
      <c r="AL138" s="83">
        <f t="shared" si="12"/>
        <v>0</v>
      </c>
      <c r="AM138" s="83">
        <f t="shared" si="12"/>
        <v>0</v>
      </c>
      <c r="AN138" s="83">
        <f t="shared" si="12"/>
        <v>0</v>
      </c>
      <c r="AO138" s="83">
        <f t="shared" si="12"/>
        <v>0</v>
      </c>
      <c r="AP138" s="83">
        <f t="shared" si="12"/>
        <v>0</v>
      </c>
      <c r="AQ138" s="83">
        <f t="shared" si="12"/>
        <v>0</v>
      </c>
      <c r="AR138" s="83">
        <f t="shared" si="12"/>
        <v>0</v>
      </c>
      <c r="AS138" s="83">
        <f t="shared" si="12"/>
        <v>0</v>
      </c>
      <c r="AT138" s="84">
        <f t="shared" si="12"/>
        <v>0</v>
      </c>
      <c r="AU138" s="28"/>
    </row>
    <row r="139" spans="1:47" ht="14.25" customHeight="1" x14ac:dyDescent="0.2">
      <c r="A139" s="471"/>
      <c r="B139" s="30" t="s">
        <v>77</v>
      </c>
      <c r="C139" s="31" t="s">
        <v>71</v>
      </c>
      <c r="D139" s="474" t="s">
        <v>54</v>
      </c>
      <c r="E139" s="26"/>
      <c r="F139" s="32"/>
      <c r="G139" s="32"/>
      <c r="H139" s="33"/>
      <c r="I139" s="33"/>
      <c r="J139" s="34"/>
      <c r="K139" s="32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4"/>
      <c r="W139" s="32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4"/>
      <c r="AI139" s="32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4"/>
      <c r="AU139" s="45"/>
    </row>
    <row r="140" spans="1:47" ht="14.25" customHeight="1" x14ac:dyDescent="0.2">
      <c r="A140" s="472"/>
      <c r="B140" s="30" t="s">
        <v>78</v>
      </c>
      <c r="C140" s="31" t="s">
        <v>72</v>
      </c>
      <c r="D140" s="475"/>
      <c r="E140" s="26"/>
      <c r="F140" s="37"/>
      <c r="G140" s="37"/>
      <c r="H140" s="38"/>
      <c r="I140" s="38"/>
      <c r="J140" s="39"/>
      <c r="K140" s="37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9"/>
      <c r="W140" s="37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9"/>
      <c r="AI140" s="37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9"/>
      <c r="AU140" s="45"/>
    </row>
    <row r="141" spans="1:47" ht="14.25" customHeight="1" x14ac:dyDescent="0.2">
      <c r="A141" s="472"/>
      <c r="B141" s="30" t="s">
        <v>79</v>
      </c>
      <c r="C141" s="31" t="s">
        <v>73</v>
      </c>
      <c r="D141" s="475"/>
      <c r="E141" s="26"/>
      <c r="F141" s="37"/>
      <c r="G141" s="37"/>
      <c r="H141" s="38"/>
      <c r="I141" s="38"/>
      <c r="J141" s="39"/>
      <c r="K141" s="37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9"/>
      <c r="W141" s="37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9"/>
      <c r="AI141" s="37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9"/>
      <c r="AU141" s="45"/>
    </row>
    <row r="142" spans="1:47" ht="14.25" customHeight="1" x14ac:dyDescent="0.2">
      <c r="A142" s="472"/>
      <c r="B142" s="30" t="s">
        <v>80</v>
      </c>
      <c r="C142" s="31" t="s">
        <v>74</v>
      </c>
      <c r="D142" s="475"/>
      <c r="E142" s="26"/>
      <c r="F142" s="37"/>
      <c r="G142" s="37"/>
      <c r="H142" s="38"/>
      <c r="I142" s="38"/>
      <c r="J142" s="39"/>
      <c r="K142" s="37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9"/>
      <c r="W142" s="37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9"/>
      <c r="AI142" s="37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9"/>
      <c r="AU142" s="45"/>
    </row>
    <row r="143" spans="1:47" s="29" customFormat="1" ht="14.25" customHeight="1" x14ac:dyDescent="0.2">
      <c r="A143" s="472"/>
      <c r="B143" s="30" t="s">
        <v>81</v>
      </c>
      <c r="C143" s="31" t="s">
        <v>75</v>
      </c>
      <c r="D143" s="475"/>
      <c r="E143" s="26"/>
      <c r="F143" s="37"/>
      <c r="G143" s="37"/>
      <c r="H143" s="38"/>
      <c r="I143" s="38"/>
      <c r="J143" s="39"/>
      <c r="K143" s="37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9"/>
      <c r="W143" s="37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9"/>
      <c r="AI143" s="37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9"/>
      <c r="AU143" s="28"/>
    </row>
    <row r="144" spans="1:47" s="29" customFormat="1" ht="14.25" customHeight="1" x14ac:dyDescent="0.2">
      <c r="A144" s="472"/>
      <c r="B144" s="30" t="s">
        <v>82</v>
      </c>
      <c r="C144" s="31" t="s">
        <v>76</v>
      </c>
      <c r="D144" s="475"/>
      <c r="E144" s="26"/>
      <c r="F144" s="219"/>
      <c r="G144" s="219"/>
      <c r="H144" s="221"/>
      <c r="I144" s="221"/>
      <c r="J144" s="220"/>
      <c r="K144" s="219"/>
      <c r="L144" s="221"/>
      <c r="M144" s="221"/>
      <c r="N144" s="221"/>
      <c r="O144" s="221"/>
      <c r="P144" s="221"/>
      <c r="Q144" s="221"/>
      <c r="R144" s="221"/>
      <c r="S144" s="221"/>
      <c r="T144" s="221"/>
      <c r="U144" s="221"/>
      <c r="V144" s="220"/>
      <c r="W144" s="219"/>
      <c r="X144" s="221"/>
      <c r="Y144" s="221"/>
      <c r="Z144" s="221"/>
      <c r="AA144" s="221"/>
      <c r="AB144" s="221"/>
      <c r="AC144" s="221"/>
      <c r="AD144" s="221"/>
      <c r="AE144" s="221"/>
      <c r="AF144" s="221"/>
      <c r="AG144" s="221"/>
      <c r="AH144" s="220"/>
      <c r="AI144" s="219"/>
      <c r="AJ144" s="221"/>
      <c r="AK144" s="221"/>
      <c r="AL144" s="221"/>
      <c r="AM144" s="221"/>
      <c r="AN144" s="221"/>
      <c r="AO144" s="221"/>
      <c r="AP144" s="221"/>
      <c r="AQ144" s="221"/>
      <c r="AR144" s="221"/>
      <c r="AS144" s="221"/>
      <c r="AT144" s="220"/>
      <c r="AU144" s="28"/>
    </row>
    <row r="145" spans="1:47" s="29" customFormat="1" ht="14.25" customHeight="1" x14ac:dyDescent="0.2">
      <c r="A145" s="472"/>
      <c r="B145" s="30" t="s">
        <v>88</v>
      </c>
      <c r="C145" s="31" t="s">
        <v>83</v>
      </c>
      <c r="D145" s="475"/>
      <c r="E145" s="26"/>
      <c r="F145" s="219"/>
      <c r="G145" s="219"/>
      <c r="H145" s="221"/>
      <c r="I145" s="221"/>
      <c r="J145" s="220"/>
      <c r="K145" s="219"/>
      <c r="L145" s="221"/>
      <c r="M145" s="221"/>
      <c r="N145" s="221"/>
      <c r="O145" s="221"/>
      <c r="P145" s="221"/>
      <c r="Q145" s="221"/>
      <c r="R145" s="221"/>
      <c r="S145" s="221"/>
      <c r="T145" s="221"/>
      <c r="U145" s="221"/>
      <c r="V145" s="220"/>
      <c r="W145" s="219"/>
      <c r="X145" s="221"/>
      <c r="Y145" s="221"/>
      <c r="Z145" s="221"/>
      <c r="AA145" s="221"/>
      <c r="AB145" s="221"/>
      <c r="AC145" s="221"/>
      <c r="AD145" s="221"/>
      <c r="AE145" s="221"/>
      <c r="AF145" s="221"/>
      <c r="AG145" s="221"/>
      <c r="AH145" s="220"/>
      <c r="AI145" s="219"/>
      <c r="AJ145" s="221"/>
      <c r="AK145" s="221"/>
      <c r="AL145" s="221"/>
      <c r="AM145" s="221"/>
      <c r="AN145" s="221"/>
      <c r="AO145" s="221"/>
      <c r="AP145" s="221"/>
      <c r="AQ145" s="221"/>
      <c r="AR145" s="221"/>
      <c r="AS145" s="221"/>
      <c r="AT145" s="220"/>
      <c r="AU145" s="28"/>
    </row>
    <row r="146" spans="1:47" s="29" customFormat="1" ht="14.25" customHeight="1" x14ac:dyDescent="0.2">
      <c r="A146" s="472"/>
      <c r="B146" s="30" t="s">
        <v>89</v>
      </c>
      <c r="C146" s="31" t="s">
        <v>84</v>
      </c>
      <c r="D146" s="475"/>
      <c r="E146" s="26"/>
      <c r="F146" s="219"/>
      <c r="G146" s="219"/>
      <c r="H146" s="221"/>
      <c r="I146" s="221"/>
      <c r="J146" s="220"/>
      <c r="K146" s="219"/>
      <c r="L146" s="221"/>
      <c r="M146" s="221"/>
      <c r="N146" s="221"/>
      <c r="O146" s="221"/>
      <c r="P146" s="221"/>
      <c r="Q146" s="221"/>
      <c r="R146" s="221"/>
      <c r="S146" s="221"/>
      <c r="T146" s="221"/>
      <c r="U146" s="221"/>
      <c r="V146" s="220"/>
      <c r="W146" s="219"/>
      <c r="X146" s="221"/>
      <c r="Y146" s="221"/>
      <c r="Z146" s="221"/>
      <c r="AA146" s="221"/>
      <c r="AB146" s="221"/>
      <c r="AC146" s="221"/>
      <c r="AD146" s="221"/>
      <c r="AE146" s="221"/>
      <c r="AF146" s="221"/>
      <c r="AG146" s="221"/>
      <c r="AH146" s="220"/>
      <c r="AI146" s="219"/>
      <c r="AJ146" s="221"/>
      <c r="AK146" s="221"/>
      <c r="AL146" s="221"/>
      <c r="AM146" s="221"/>
      <c r="AN146" s="221"/>
      <c r="AO146" s="221"/>
      <c r="AP146" s="221"/>
      <c r="AQ146" s="221"/>
      <c r="AR146" s="221"/>
      <c r="AS146" s="221"/>
      <c r="AT146" s="220"/>
      <c r="AU146" s="28"/>
    </row>
    <row r="147" spans="1:47" s="29" customFormat="1" ht="14.25" customHeight="1" x14ac:dyDescent="0.2">
      <c r="A147" s="472"/>
      <c r="B147" s="30" t="s">
        <v>90</v>
      </c>
      <c r="C147" s="31" t="s">
        <v>85</v>
      </c>
      <c r="D147" s="475"/>
      <c r="E147" s="26"/>
      <c r="F147" s="219"/>
      <c r="G147" s="219"/>
      <c r="H147" s="221"/>
      <c r="I147" s="221"/>
      <c r="J147" s="220"/>
      <c r="K147" s="219"/>
      <c r="L147" s="221"/>
      <c r="M147" s="221"/>
      <c r="N147" s="221"/>
      <c r="O147" s="221"/>
      <c r="P147" s="221"/>
      <c r="Q147" s="221"/>
      <c r="R147" s="221"/>
      <c r="S147" s="221"/>
      <c r="T147" s="221"/>
      <c r="U147" s="221"/>
      <c r="V147" s="220"/>
      <c r="W147" s="219"/>
      <c r="X147" s="221"/>
      <c r="Y147" s="221"/>
      <c r="Z147" s="221"/>
      <c r="AA147" s="221"/>
      <c r="AB147" s="221"/>
      <c r="AC147" s="221"/>
      <c r="AD147" s="221"/>
      <c r="AE147" s="221"/>
      <c r="AF147" s="221"/>
      <c r="AG147" s="221"/>
      <c r="AH147" s="220"/>
      <c r="AI147" s="219"/>
      <c r="AJ147" s="221"/>
      <c r="AK147" s="221"/>
      <c r="AL147" s="221"/>
      <c r="AM147" s="221"/>
      <c r="AN147" s="221"/>
      <c r="AO147" s="221"/>
      <c r="AP147" s="221"/>
      <c r="AQ147" s="221"/>
      <c r="AR147" s="221"/>
      <c r="AS147" s="221"/>
      <c r="AT147" s="220"/>
      <c r="AU147" s="28"/>
    </row>
    <row r="148" spans="1:47" s="29" customFormat="1" ht="14.25" customHeight="1" x14ac:dyDescent="0.2">
      <c r="A148" s="472"/>
      <c r="B148" s="35" t="s">
        <v>91</v>
      </c>
      <c r="C148" s="36" t="s">
        <v>86</v>
      </c>
      <c r="D148" s="475"/>
      <c r="E148" s="26"/>
      <c r="F148" s="219"/>
      <c r="G148" s="219"/>
      <c r="H148" s="221"/>
      <c r="I148" s="221"/>
      <c r="J148" s="220"/>
      <c r="K148" s="219"/>
      <c r="L148" s="221"/>
      <c r="M148" s="221"/>
      <c r="N148" s="221"/>
      <c r="O148" s="221"/>
      <c r="P148" s="221"/>
      <c r="Q148" s="221"/>
      <c r="R148" s="221"/>
      <c r="S148" s="221"/>
      <c r="T148" s="221"/>
      <c r="U148" s="221"/>
      <c r="V148" s="220"/>
      <c r="W148" s="219"/>
      <c r="X148" s="221"/>
      <c r="Y148" s="221"/>
      <c r="Z148" s="221"/>
      <c r="AA148" s="221"/>
      <c r="AB148" s="221"/>
      <c r="AC148" s="221"/>
      <c r="AD148" s="221"/>
      <c r="AE148" s="221"/>
      <c r="AF148" s="221"/>
      <c r="AG148" s="221"/>
      <c r="AH148" s="220"/>
      <c r="AI148" s="219"/>
      <c r="AJ148" s="221"/>
      <c r="AK148" s="221"/>
      <c r="AL148" s="221"/>
      <c r="AM148" s="221"/>
      <c r="AN148" s="221"/>
      <c r="AO148" s="221"/>
      <c r="AP148" s="221"/>
      <c r="AQ148" s="221"/>
      <c r="AR148" s="221"/>
      <c r="AS148" s="221"/>
      <c r="AT148" s="220"/>
      <c r="AU148" s="28"/>
    </row>
    <row r="149" spans="1:47" s="29" customFormat="1" ht="14.25" customHeight="1" thickBot="1" x14ac:dyDescent="0.25">
      <c r="A149" s="473"/>
      <c r="B149" s="40" t="s">
        <v>92</v>
      </c>
      <c r="C149" s="41" t="s">
        <v>87</v>
      </c>
      <c r="D149" s="476"/>
      <c r="E149" s="26"/>
      <c r="F149" s="42"/>
      <c r="G149" s="42"/>
      <c r="H149" s="43"/>
      <c r="I149" s="43"/>
      <c r="J149" s="44"/>
      <c r="K149" s="42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4"/>
      <c r="W149" s="42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4"/>
      <c r="AI149" s="42"/>
      <c r="AJ149" s="43"/>
      <c r="AK149" s="43"/>
      <c r="AL149" s="43"/>
      <c r="AM149" s="43"/>
      <c r="AN149" s="43"/>
      <c r="AO149" s="43"/>
      <c r="AP149" s="43"/>
      <c r="AQ149" s="43"/>
      <c r="AR149" s="43"/>
      <c r="AS149" s="43"/>
      <c r="AT149" s="44"/>
      <c r="AU149" s="28"/>
    </row>
    <row r="150" spans="1:47" ht="15" thickBot="1" x14ac:dyDescent="0.25">
      <c r="A150" s="27"/>
      <c r="B150" s="27"/>
      <c r="C150" s="27"/>
      <c r="D150" s="27"/>
      <c r="E150" s="26"/>
      <c r="AU150" s="27"/>
    </row>
    <row r="151" spans="1:47" s="29" customFormat="1" ht="29.25" customHeight="1" thickBot="1" x14ac:dyDescent="0.25">
      <c r="A151" s="79" t="s">
        <v>95</v>
      </c>
      <c r="B151" s="80"/>
      <c r="C151" s="80"/>
      <c r="D151" s="81"/>
      <c r="E151" s="26"/>
      <c r="F151" s="82">
        <f>SUM(F152:F162)</f>
        <v>0</v>
      </c>
      <c r="G151" s="82">
        <f t="shared" ref="G151:AT151" si="13">SUM(G152:G162)</f>
        <v>0</v>
      </c>
      <c r="H151" s="83">
        <f t="shared" si="13"/>
        <v>0</v>
      </c>
      <c r="I151" s="83">
        <f t="shared" si="13"/>
        <v>0</v>
      </c>
      <c r="J151" s="84">
        <f t="shared" si="13"/>
        <v>0</v>
      </c>
      <c r="K151" s="82">
        <f t="shared" si="13"/>
        <v>0</v>
      </c>
      <c r="L151" s="83">
        <f t="shared" si="13"/>
        <v>0</v>
      </c>
      <c r="M151" s="83">
        <f t="shared" si="13"/>
        <v>0</v>
      </c>
      <c r="N151" s="83">
        <f t="shared" si="13"/>
        <v>0</v>
      </c>
      <c r="O151" s="83">
        <f t="shared" si="13"/>
        <v>0</v>
      </c>
      <c r="P151" s="83">
        <f t="shared" si="13"/>
        <v>0</v>
      </c>
      <c r="Q151" s="83">
        <f t="shared" si="13"/>
        <v>0</v>
      </c>
      <c r="R151" s="83">
        <f t="shared" si="13"/>
        <v>0</v>
      </c>
      <c r="S151" s="83">
        <f t="shared" si="13"/>
        <v>0</v>
      </c>
      <c r="T151" s="83">
        <f t="shared" si="13"/>
        <v>0</v>
      </c>
      <c r="U151" s="83">
        <f t="shared" si="13"/>
        <v>0</v>
      </c>
      <c r="V151" s="84">
        <f t="shared" si="13"/>
        <v>0</v>
      </c>
      <c r="W151" s="82">
        <f t="shared" si="13"/>
        <v>0</v>
      </c>
      <c r="X151" s="83">
        <f t="shared" si="13"/>
        <v>0</v>
      </c>
      <c r="Y151" s="83">
        <f t="shared" si="13"/>
        <v>0</v>
      </c>
      <c r="Z151" s="83">
        <f t="shared" si="13"/>
        <v>0</v>
      </c>
      <c r="AA151" s="83">
        <f t="shared" si="13"/>
        <v>0</v>
      </c>
      <c r="AB151" s="83">
        <f t="shared" si="13"/>
        <v>0</v>
      </c>
      <c r="AC151" s="83">
        <f t="shared" si="13"/>
        <v>0</v>
      </c>
      <c r="AD151" s="83">
        <f t="shared" si="13"/>
        <v>0</v>
      </c>
      <c r="AE151" s="83">
        <f t="shared" si="13"/>
        <v>0</v>
      </c>
      <c r="AF151" s="83">
        <f t="shared" si="13"/>
        <v>0</v>
      </c>
      <c r="AG151" s="83">
        <f t="shared" si="13"/>
        <v>0</v>
      </c>
      <c r="AH151" s="84">
        <f t="shared" si="13"/>
        <v>0</v>
      </c>
      <c r="AI151" s="82">
        <f t="shared" si="13"/>
        <v>0</v>
      </c>
      <c r="AJ151" s="83">
        <f t="shared" si="13"/>
        <v>0</v>
      </c>
      <c r="AK151" s="83">
        <f t="shared" si="13"/>
        <v>0</v>
      </c>
      <c r="AL151" s="83">
        <f t="shared" si="13"/>
        <v>0</v>
      </c>
      <c r="AM151" s="83">
        <f t="shared" si="13"/>
        <v>0</v>
      </c>
      <c r="AN151" s="83">
        <f t="shared" si="13"/>
        <v>0</v>
      </c>
      <c r="AO151" s="83">
        <f t="shared" si="13"/>
        <v>0</v>
      </c>
      <c r="AP151" s="83">
        <f t="shared" si="13"/>
        <v>0</v>
      </c>
      <c r="AQ151" s="83">
        <f t="shared" si="13"/>
        <v>0</v>
      </c>
      <c r="AR151" s="83">
        <f t="shared" si="13"/>
        <v>0</v>
      </c>
      <c r="AS151" s="83">
        <f t="shared" si="13"/>
        <v>0</v>
      </c>
      <c r="AT151" s="84">
        <f t="shared" si="13"/>
        <v>0</v>
      </c>
      <c r="AU151" s="28"/>
    </row>
    <row r="152" spans="1:47" ht="14.25" customHeight="1" x14ac:dyDescent="0.2">
      <c r="A152" s="471"/>
      <c r="B152" s="30" t="s">
        <v>77</v>
      </c>
      <c r="C152" s="31" t="s">
        <v>71</v>
      </c>
      <c r="D152" s="474" t="s">
        <v>54</v>
      </c>
      <c r="E152" s="26"/>
      <c r="F152" s="32"/>
      <c r="G152" s="32"/>
      <c r="H152" s="33"/>
      <c r="I152" s="33"/>
      <c r="J152" s="34"/>
      <c r="K152" s="32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4"/>
      <c r="W152" s="32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4"/>
      <c r="AI152" s="32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4"/>
      <c r="AU152" s="45"/>
    </row>
    <row r="153" spans="1:47" ht="14.25" customHeight="1" x14ac:dyDescent="0.2">
      <c r="A153" s="472"/>
      <c r="B153" s="30" t="s">
        <v>78</v>
      </c>
      <c r="C153" s="31" t="s">
        <v>72</v>
      </c>
      <c r="D153" s="475"/>
      <c r="E153" s="26"/>
      <c r="F153" s="37"/>
      <c r="G153" s="37"/>
      <c r="H153" s="38"/>
      <c r="I153" s="38"/>
      <c r="J153" s="39"/>
      <c r="K153" s="37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9"/>
      <c r="W153" s="37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9"/>
      <c r="AI153" s="37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9"/>
      <c r="AU153" s="45"/>
    </row>
    <row r="154" spans="1:47" ht="14.25" customHeight="1" x14ac:dyDescent="0.2">
      <c r="A154" s="472"/>
      <c r="B154" s="30" t="s">
        <v>79</v>
      </c>
      <c r="C154" s="31" t="s">
        <v>73</v>
      </c>
      <c r="D154" s="475"/>
      <c r="E154" s="26"/>
      <c r="F154" s="37"/>
      <c r="G154" s="37"/>
      <c r="H154" s="38"/>
      <c r="I154" s="38"/>
      <c r="J154" s="39"/>
      <c r="K154" s="37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9"/>
      <c r="W154" s="37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9"/>
      <c r="AI154" s="37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9"/>
      <c r="AU154" s="45"/>
    </row>
    <row r="155" spans="1:47" ht="14.25" customHeight="1" x14ac:dyDescent="0.2">
      <c r="A155" s="472"/>
      <c r="B155" s="30" t="s">
        <v>80</v>
      </c>
      <c r="C155" s="31" t="s">
        <v>74</v>
      </c>
      <c r="D155" s="475"/>
      <c r="E155" s="26"/>
      <c r="F155" s="37"/>
      <c r="G155" s="37"/>
      <c r="H155" s="38"/>
      <c r="I155" s="38"/>
      <c r="J155" s="39"/>
      <c r="K155" s="37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9"/>
      <c r="W155" s="37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9"/>
      <c r="AI155" s="37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9"/>
      <c r="AU155" s="45"/>
    </row>
    <row r="156" spans="1:47" s="29" customFormat="1" ht="14.25" customHeight="1" x14ac:dyDescent="0.2">
      <c r="A156" s="472"/>
      <c r="B156" s="30" t="s">
        <v>81</v>
      </c>
      <c r="C156" s="31" t="s">
        <v>75</v>
      </c>
      <c r="D156" s="475"/>
      <c r="E156" s="26"/>
      <c r="F156" s="37"/>
      <c r="G156" s="37"/>
      <c r="H156" s="38"/>
      <c r="I156" s="38"/>
      <c r="J156" s="39"/>
      <c r="K156" s="37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9"/>
      <c r="W156" s="37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9"/>
      <c r="AI156" s="37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9"/>
      <c r="AU156" s="28"/>
    </row>
    <row r="157" spans="1:47" s="29" customFormat="1" ht="14.25" customHeight="1" x14ac:dyDescent="0.2">
      <c r="A157" s="472"/>
      <c r="B157" s="30" t="s">
        <v>82</v>
      </c>
      <c r="C157" s="31" t="s">
        <v>76</v>
      </c>
      <c r="D157" s="475"/>
      <c r="E157" s="26"/>
      <c r="F157" s="219"/>
      <c r="G157" s="219"/>
      <c r="H157" s="221"/>
      <c r="I157" s="221"/>
      <c r="J157" s="220"/>
      <c r="K157" s="219"/>
      <c r="L157" s="221"/>
      <c r="M157" s="221"/>
      <c r="N157" s="221"/>
      <c r="O157" s="221"/>
      <c r="P157" s="221"/>
      <c r="Q157" s="221"/>
      <c r="R157" s="221"/>
      <c r="S157" s="221"/>
      <c r="T157" s="221"/>
      <c r="U157" s="221"/>
      <c r="V157" s="220"/>
      <c r="W157" s="219"/>
      <c r="X157" s="221"/>
      <c r="Y157" s="221"/>
      <c r="Z157" s="221"/>
      <c r="AA157" s="221"/>
      <c r="AB157" s="221"/>
      <c r="AC157" s="221"/>
      <c r="AD157" s="221"/>
      <c r="AE157" s="221"/>
      <c r="AF157" s="221"/>
      <c r="AG157" s="221"/>
      <c r="AH157" s="220"/>
      <c r="AI157" s="219"/>
      <c r="AJ157" s="221"/>
      <c r="AK157" s="221"/>
      <c r="AL157" s="221"/>
      <c r="AM157" s="221"/>
      <c r="AN157" s="221"/>
      <c r="AO157" s="221"/>
      <c r="AP157" s="221"/>
      <c r="AQ157" s="221"/>
      <c r="AR157" s="221"/>
      <c r="AS157" s="221"/>
      <c r="AT157" s="220"/>
      <c r="AU157" s="28"/>
    </row>
    <row r="158" spans="1:47" s="29" customFormat="1" ht="14.25" customHeight="1" x14ac:dyDescent="0.2">
      <c r="A158" s="472"/>
      <c r="B158" s="30" t="s">
        <v>88</v>
      </c>
      <c r="C158" s="31" t="s">
        <v>83</v>
      </c>
      <c r="D158" s="475"/>
      <c r="E158" s="26"/>
      <c r="F158" s="219"/>
      <c r="G158" s="219"/>
      <c r="H158" s="221"/>
      <c r="I158" s="221"/>
      <c r="J158" s="220"/>
      <c r="K158" s="219"/>
      <c r="L158" s="221"/>
      <c r="M158" s="221"/>
      <c r="N158" s="221"/>
      <c r="O158" s="221"/>
      <c r="P158" s="221"/>
      <c r="Q158" s="221"/>
      <c r="R158" s="221"/>
      <c r="S158" s="221"/>
      <c r="T158" s="221"/>
      <c r="U158" s="221"/>
      <c r="V158" s="220"/>
      <c r="W158" s="219"/>
      <c r="X158" s="221"/>
      <c r="Y158" s="221"/>
      <c r="Z158" s="221"/>
      <c r="AA158" s="221"/>
      <c r="AB158" s="221"/>
      <c r="AC158" s="221"/>
      <c r="AD158" s="221"/>
      <c r="AE158" s="221"/>
      <c r="AF158" s="221"/>
      <c r="AG158" s="221"/>
      <c r="AH158" s="220"/>
      <c r="AI158" s="219"/>
      <c r="AJ158" s="221"/>
      <c r="AK158" s="221"/>
      <c r="AL158" s="221"/>
      <c r="AM158" s="221"/>
      <c r="AN158" s="221"/>
      <c r="AO158" s="221"/>
      <c r="AP158" s="221"/>
      <c r="AQ158" s="221"/>
      <c r="AR158" s="221"/>
      <c r="AS158" s="221"/>
      <c r="AT158" s="220"/>
      <c r="AU158" s="28"/>
    </row>
    <row r="159" spans="1:47" s="29" customFormat="1" ht="14.25" customHeight="1" x14ac:dyDescent="0.2">
      <c r="A159" s="472"/>
      <c r="B159" s="30" t="s">
        <v>89</v>
      </c>
      <c r="C159" s="31" t="s">
        <v>84</v>
      </c>
      <c r="D159" s="475"/>
      <c r="E159" s="26"/>
      <c r="F159" s="219"/>
      <c r="G159" s="219"/>
      <c r="H159" s="221"/>
      <c r="I159" s="221"/>
      <c r="J159" s="220"/>
      <c r="K159" s="219"/>
      <c r="L159" s="221"/>
      <c r="M159" s="221"/>
      <c r="N159" s="221"/>
      <c r="O159" s="221"/>
      <c r="P159" s="221"/>
      <c r="Q159" s="221"/>
      <c r="R159" s="221"/>
      <c r="S159" s="221"/>
      <c r="T159" s="221"/>
      <c r="U159" s="221"/>
      <c r="V159" s="220"/>
      <c r="W159" s="219"/>
      <c r="X159" s="221"/>
      <c r="Y159" s="221"/>
      <c r="Z159" s="221"/>
      <c r="AA159" s="221"/>
      <c r="AB159" s="221"/>
      <c r="AC159" s="221"/>
      <c r="AD159" s="221"/>
      <c r="AE159" s="221"/>
      <c r="AF159" s="221"/>
      <c r="AG159" s="221"/>
      <c r="AH159" s="220"/>
      <c r="AI159" s="219"/>
      <c r="AJ159" s="221"/>
      <c r="AK159" s="221"/>
      <c r="AL159" s="221"/>
      <c r="AM159" s="221"/>
      <c r="AN159" s="221"/>
      <c r="AO159" s="221"/>
      <c r="AP159" s="221"/>
      <c r="AQ159" s="221"/>
      <c r="AR159" s="221"/>
      <c r="AS159" s="221"/>
      <c r="AT159" s="220"/>
      <c r="AU159" s="28"/>
    </row>
    <row r="160" spans="1:47" s="29" customFormat="1" ht="14.25" customHeight="1" x14ac:dyDescent="0.2">
      <c r="A160" s="472"/>
      <c r="B160" s="30" t="s">
        <v>90</v>
      </c>
      <c r="C160" s="31" t="s">
        <v>85</v>
      </c>
      <c r="D160" s="475"/>
      <c r="E160" s="26"/>
      <c r="F160" s="219"/>
      <c r="G160" s="219"/>
      <c r="H160" s="221"/>
      <c r="I160" s="221"/>
      <c r="J160" s="220"/>
      <c r="K160" s="219"/>
      <c r="L160" s="221"/>
      <c r="M160" s="221"/>
      <c r="N160" s="221"/>
      <c r="O160" s="221"/>
      <c r="P160" s="221"/>
      <c r="Q160" s="221"/>
      <c r="R160" s="221"/>
      <c r="S160" s="221"/>
      <c r="T160" s="221"/>
      <c r="U160" s="221"/>
      <c r="V160" s="220"/>
      <c r="W160" s="219"/>
      <c r="X160" s="221"/>
      <c r="Y160" s="221"/>
      <c r="Z160" s="221"/>
      <c r="AA160" s="221"/>
      <c r="AB160" s="221"/>
      <c r="AC160" s="221"/>
      <c r="AD160" s="221"/>
      <c r="AE160" s="221"/>
      <c r="AF160" s="221"/>
      <c r="AG160" s="221"/>
      <c r="AH160" s="220"/>
      <c r="AI160" s="219"/>
      <c r="AJ160" s="221"/>
      <c r="AK160" s="221"/>
      <c r="AL160" s="221"/>
      <c r="AM160" s="221"/>
      <c r="AN160" s="221"/>
      <c r="AO160" s="221"/>
      <c r="AP160" s="221"/>
      <c r="AQ160" s="221"/>
      <c r="AR160" s="221"/>
      <c r="AS160" s="221"/>
      <c r="AT160" s="220"/>
      <c r="AU160" s="28"/>
    </row>
    <row r="161" spans="1:47" s="29" customFormat="1" ht="14.25" customHeight="1" x14ac:dyDescent="0.2">
      <c r="A161" s="472"/>
      <c r="B161" s="35" t="s">
        <v>91</v>
      </c>
      <c r="C161" s="36" t="s">
        <v>86</v>
      </c>
      <c r="D161" s="475"/>
      <c r="E161" s="26"/>
      <c r="F161" s="219"/>
      <c r="G161" s="219"/>
      <c r="H161" s="221"/>
      <c r="I161" s="221"/>
      <c r="J161" s="220"/>
      <c r="K161" s="219"/>
      <c r="L161" s="221"/>
      <c r="M161" s="221"/>
      <c r="N161" s="221"/>
      <c r="O161" s="221"/>
      <c r="P161" s="221"/>
      <c r="Q161" s="221"/>
      <c r="R161" s="221"/>
      <c r="S161" s="221"/>
      <c r="T161" s="221"/>
      <c r="U161" s="221"/>
      <c r="V161" s="220"/>
      <c r="W161" s="219"/>
      <c r="X161" s="221"/>
      <c r="Y161" s="221"/>
      <c r="Z161" s="221"/>
      <c r="AA161" s="221"/>
      <c r="AB161" s="221"/>
      <c r="AC161" s="221"/>
      <c r="AD161" s="221"/>
      <c r="AE161" s="221"/>
      <c r="AF161" s="221"/>
      <c r="AG161" s="221"/>
      <c r="AH161" s="220"/>
      <c r="AI161" s="219"/>
      <c r="AJ161" s="221"/>
      <c r="AK161" s="221"/>
      <c r="AL161" s="221"/>
      <c r="AM161" s="221"/>
      <c r="AN161" s="221"/>
      <c r="AO161" s="221"/>
      <c r="AP161" s="221"/>
      <c r="AQ161" s="221"/>
      <c r="AR161" s="221"/>
      <c r="AS161" s="221"/>
      <c r="AT161" s="220"/>
      <c r="AU161" s="28"/>
    </row>
    <row r="162" spans="1:47" s="29" customFormat="1" ht="14.25" customHeight="1" thickBot="1" x14ac:dyDescent="0.25">
      <c r="A162" s="473"/>
      <c r="B162" s="40" t="s">
        <v>92</v>
      </c>
      <c r="C162" s="41" t="s">
        <v>87</v>
      </c>
      <c r="D162" s="476"/>
      <c r="E162" s="26"/>
      <c r="F162" s="42"/>
      <c r="G162" s="42"/>
      <c r="H162" s="43"/>
      <c r="I162" s="43"/>
      <c r="J162" s="44"/>
      <c r="K162" s="42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4"/>
      <c r="W162" s="42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4"/>
      <c r="AI162" s="42"/>
      <c r="AJ162" s="43"/>
      <c r="AK162" s="43"/>
      <c r="AL162" s="43"/>
      <c r="AM162" s="43"/>
      <c r="AN162" s="43"/>
      <c r="AO162" s="43"/>
      <c r="AP162" s="43"/>
      <c r="AQ162" s="43"/>
      <c r="AR162" s="43"/>
      <c r="AS162" s="43"/>
      <c r="AT162" s="44"/>
      <c r="AU162" s="28"/>
    </row>
    <row r="163" spans="1:47" ht="15" thickBot="1" x14ac:dyDescent="0.25">
      <c r="A163" s="27"/>
      <c r="B163" s="27"/>
      <c r="C163" s="27"/>
      <c r="D163" s="27"/>
      <c r="E163" s="26"/>
      <c r="AU163" s="27"/>
    </row>
    <row r="164" spans="1:47" s="29" customFormat="1" ht="29.25" customHeight="1" thickBot="1" x14ac:dyDescent="0.25">
      <c r="A164" s="79" t="s">
        <v>94</v>
      </c>
      <c r="B164" s="80"/>
      <c r="C164" s="80"/>
      <c r="D164" s="81"/>
      <c r="E164" s="26"/>
      <c r="F164" s="82">
        <f>SUM(F165:F175)</f>
        <v>0</v>
      </c>
      <c r="G164" s="82">
        <f t="shared" ref="G164" si="14">SUM(G165:G175)</f>
        <v>0</v>
      </c>
      <c r="H164" s="83">
        <f>SUM(H165:H175)</f>
        <v>0</v>
      </c>
      <c r="I164" s="83">
        <f t="shared" ref="I164:AT164" si="15">SUM(I165:I175)</f>
        <v>0</v>
      </c>
      <c r="J164" s="84">
        <f t="shared" si="15"/>
        <v>0</v>
      </c>
      <c r="K164" s="82">
        <f t="shared" si="15"/>
        <v>0</v>
      </c>
      <c r="L164" s="83">
        <f t="shared" si="15"/>
        <v>0</v>
      </c>
      <c r="M164" s="83">
        <f t="shared" si="15"/>
        <v>0</v>
      </c>
      <c r="N164" s="83">
        <f t="shared" si="15"/>
        <v>0</v>
      </c>
      <c r="O164" s="83">
        <f t="shared" si="15"/>
        <v>0</v>
      </c>
      <c r="P164" s="83">
        <f t="shared" si="15"/>
        <v>0</v>
      </c>
      <c r="Q164" s="83">
        <f t="shared" si="15"/>
        <v>0</v>
      </c>
      <c r="R164" s="83">
        <f t="shared" si="15"/>
        <v>0</v>
      </c>
      <c r="S164" s="83">
        <f t="shared" si="15"/>
        <v>0</v>
      </c>
      <c r="T164" s="83">
        <f t="shared" si="15"/>
        <v>0</v>
      </c>
      <c r="U164" s="83">
        <f t="shared" si="15"/>
        <v>0</v>
      </c>
      <c r="V164" s="84">
        <f t="shared" si="15"/>
        <v>0</v>
      </c>
      <c r="W164" s="82">
        <f t="shared" si="15"/>
        <v>0</v>
      </c>
      <c r="X164" s="83">
        <f t="shared" si="15"/>
        <v>0</v>
      </c>
      <c r="Y164" s="83">
        <f t="shared" si="15"/>
        <v>0</v>
      </c>
      <c r="Z164" s="83">
        <f t="shared" si="15"/>
        <v>0</v>
      </c>
      <c r="AA164" s="83">
        <f t="shared" si="15"/>
        <v>0</v>
      </c>
      <c r="AB164" s="83">
        <f t="shared" si="15"/>
        <v>0</v>
      </c>
      <c r="AC164" s="83">
        <f t="shared" si="15"/>
        <v>0</v>
      </c>
      <c r="AD164" s="83">
        <f t="shared" si="15"/>
        <v>0</v>
      </c>
      <c r="AE164" s="83">
        <f t="shared" si="15"/>
        <v>0</v>
      </c>
      <c r="AF164" s="83">
        <f t="shared" si="15"/>
        <v>0</v>
      </c>
      <c r="AG164" s="83">
        <f t="shared" si="15"/>
        <v>0</v>
      </c>
      <c r="AH164" s="84">
        <f t="shared" si="15"/>
        <v>0</v>
      </c>
      <c r="AI164" s="82">
        <f t="shared" si="15"/>
        <v>0</v>
      </c>
      <c r="AJ164" s="83">
        <f t="shared" si="15"/>
        <v>0</v>
      </c>
      <c r="AK164" s="83">
        <f t="shared" si="15"/>
        <v>0</v>
      </c>
      <c r="AL164" s="83">
        <f t="shared" si="15"/>
        <v>0</v>
      </c>
      <c r="AM164" s="83">
        <f t="shared" si="15"/>
        <v>0</v>
      </c>
      <c r="AN164" s="83">
        <f t="shared" si="15"/>
        <v>0</v>
      </c>
      <c r="AO164" s="83">
        <f t="shared" si="15"/>
        <v>0</v>
      </c>
      <c r="AP164" s="83">
        <f t="shared" si="15"/>
        <v>0</v>
      </c>
      <c r="AQ164" s="83">
        <f t="shared" si="15"/>
        <v>0</v>
      </c>
      <c r="AR164" s="83">
        <f t="shared" si="15"/>
        <v>0</v>
      </c>
      <c r="AS164" s="83">
        <f t="shared" si="15"/>
        <v>0</v>
      </c>
      <c r="AT164" s="84">
        <f t="shared" si="15"/>
        <v>0</v>
      </c>
      <c r="AU164" s="28"/>
    </row>
    <row r="165" spans="1:47" ht="14.25" customHeight="1" x14ac:dyDescent="0.2">
      <c r="A165" s="471"/>
      <c r="B165" s="30" t="s">
        <v>77</v>
      </c>
      <c r="C165" s="31" t="s">
        <v>71</v>
      </c>
      <c r="D165" s="474" t="s">
        <v>54</v>
      </c>
      <c r="E165" s="26"/>
      <c r="F165" s="32"/>
      <c r="G165" s="32"/>
      <c r="H165" s="33"/>
      <c r="I165" s="33"/>
      <c r="J165" s="34"/>
      <c r="K165" s="32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4"/>
      <c r="W165" s="32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4"/>
      <c r="AI165" s="32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4"/>
      <c r="AU165" s="45"/>
    </row>
    <row r="166" spans="1:47" ht="14.25" customHeight="1" x14ac:dyDescent="0.2">
      <c r="A166" s="472"/>
      <c r="B166" s="30" t="s">
        <v>78</v>
      </c>
      <c r="C166" s="31" t="s">
        <v>72</v>
      </c>
      <c r="D166" s="475"/>
      <c r="E166" s="26"/>
      <c r="F166" s="37"/>
      <c r="G166" s="37"/>
      <c r="H166" s="38"/>
      <c r="I166" s="38"/>
      <c r="J166" s="39"/>
      <c r="K166" s="37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9"/>
      <c r="W166" s="37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9"/>
      <c r="AI166" s="37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9"/>
      <c r="AU166" s="45"/>
    </row>
    <row r="167" spans="1:47" ht="14.25" customHeight="1" x14ac:dyDescent="0.2">
      <c r="A167" s="472"/>
      <c r="B167" s="30" t="s">
        <v>79</v>
      </c>
      <c r="C167" s="31" t="s">
        <v>73</v>
      </c>
      <c r="D167" s="475"/>
      <c r="E167" s="26"/>
      <c r="F167" s="37"/>
      <c r="G167" s="37"/>
      <c r="H167" s="38"/>
      <c r="I167" s="38"/>
      <c r="J167" s="39"/>
      <c r="K167" s="37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9"/>
      <c r="W167" s="37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9"/>
      <c r="AI167" s="37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9"/>
      <c r="AU167" s="45"/>
    </row>
    <row r="168" spans="1:47" ht="14.25" customHeight="1" x14ac:dyDescent="0.2">
      <c r="A168" s="472"/>
      <c r="B168" s="30" t="s">
        <v>80</v>
      </c>
      <c r="C168" s="31" t="s">
        <v>74</v>
      </c>
      <c r="D168" s="475"/>
      <c r="E168" s="26"/>
      <c r="F168" s="37"/>
      <c r="G168" s="37"/>
      <c r="H168" s="38"/>
      <c r="I168" s="38"/>
      <c r="J168" s="39"/>
      <c r="K168" s="37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9"/>
      <c r="W168" s="37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9"/>
      <c r="AI168" s="37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9"/>
      <c r="AU168" s="45"/>
    </row>
    <row r="169" spans="1:47" ht="14.25" customHeight="1" x14ac:dyDescent="0.2">
      <c r="A169" s="472"/>
      <c r="B169" s="30" t="s">
        <v>81</v>
      </c>
      <c r="C169" s="31" t="s">
        <v>75</v>
      </c>
      <c r="D169" s="475"/>
      <c r="E169" s="26"/>
      <c r="F169" s="37"/>
      <c r="G169" s="37"/>
      <c r="H169" s="38"/>
      <c r="I169" s="38"/>
      <c r="J169" s="39"/>
      <c r="K169" s="37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9"/>
      <c r="W169" s="37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9"/>
      <c r="AI169" s="37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9"/>
      <c r="AU169" s="45"/>
    </row>
    <row r="170" spans="1:47" ht="14.25" customHeight="1" x14ac:dyDescent="0.2">
      <c r="A170" s="472"/>
      <c r="B170" s="30" t="s">
        <v>82</v>
      </c>
      <c r="C170" s="31" t="s">
        <v>76</v>
      </c>
      <c r="D170" s="475"/>
      <c r="E170" s="26"/>
      <c r="F170" s="37"/>
      <c r="G170" s="37"/>
      <c r="H170" s="38"/>
      <c r="I170" s="38"/>
      <c r="J170" s="39"/>
      <c r="K170" s="37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9"/>
      <c r="W170" s="37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9"/>
      <c r="AI170" s="37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9"/>
      <c r="AU170" s="45"/>
    </row>
    <row r="171" spans="1:47" ht="14.25" customHeight="1" x14ac:dyDescent="0.2">
      <c r="A171" s="472"/>
      <c r="B171" s="30" t="s">
        <v>88</v>
      </c>
      <c r="C171" s="31" t="s">
        <v>83</v>
      </c>
      <c r="D171" s="475"/>
      <c r="E171" s="26"/>
      <c r="F171" s="37"/>
      <c r="G171" s="37"/>
      <c r="H171" s="38"/>
      <c r="I171" s="38"/>
      <c r="J171" s="39"/>
      <c r="K171" s="37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9"/>
      <c r="W171" s="37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9"/>
      <c r="AI171" s="37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9"/>
      <c r="AU171" s="45"/>
    </row>
    <row r="172" spans="1:47" ht="14.25" customHeight="1" x14ac:dyDescent="0.2">
      <c r="A172" s="472"/>
      <c r="B172" s="30" t="s">
        <v>89</v>
      </c>
      <c r="C172" s="31" t="s">
        <v>84</v>
      </c>
      <c r="D172" s="475"/>
      <c r="E172" s="26"/>
      <c r="F172" s="37"/>
      <c r="G172" s="37"/>
      <c r="H172" s="38"/>
      <c r="I172" s="38"/>
      <c r="J172" s="39"/>
      <c r="K172" s="37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9"/>
      <c r="W172" s="37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9"/>
      <c r="AI172" s="37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9"/>
      <c r="AU172" s="45"/>
    </row>
    <row r="173" spans="1:47" ht="14.25" customHeight="1" x14ac:dyDescent="0.2">
      <c r="A173" s="472"/>
      <c r="B173" s="30" t="s">
        <v>90</v>
      </c>
      <c r="C173" s="31" t="s">
        <v>85</v>
      </c>
      <c r="D173" s="475"/>
      <c r="E173" s="26"/>
      <c r="F173" s="37"/>
      <c r="G173" s="37"/>
      <c r="H173" s="38"/>
      <c r="I173" s="38"/>
      <c r="J173" s="39"/>
      <c r="K173" s="37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9"/>
      <c r="W173" s="37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9"/>
      <c r="AI173" s="37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9"/>
      <c r="AU173" s="45"/>
    </row>
    <row r="174" spans="1:47" s="29" customFormat="1" ht="14.25" customHeight="1" x14ac:dyDescent="0.2">
      <c r="A174" s="472"/>
      <c r="B174" s="35" t="s">
        <v>91</v>
      </c>
      <c r="C174" s="36" t="s">
        <v>86</v>
      </c>
      <c r="D174" s="475"/>
      <c r="E174" s="26"/>
      <c r="F174" s="37"/>
      <c r="G174" s="37"/>
      <c r="H174" s="38"/>
      <c r="I174" s="38"/>
      <c r="J174" s="39"/>
      <c r="K174" s="37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9"/>
      <c r="W174" s="37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9"/>
      <c r="AI174" s="37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9"/>
      <c r="AU174" s="28"/>
    </row>
    <row r="175" spans="1:47" s="29" customFormat="1" ht="14.25" customHeight="1" thickBot="1" x14ac:dyDescent="0.25">
      <c r="A175" s="473"/>
      <c r="B175" s="40" t="s">
        <v>92</v>
      </c>
      <c r="C175" s="41" t="s">
        <v>87</v>
      </c>
      <c r="D175" s="476"/>
      <c r="E175" s="26"/>
      <c r="F175" s="42"/>
      <c r="G175" s="42"/>
      <c r="H175" s="43"/>
      <c r="I175" s="43"/>
      <c r="J175" s="44"/>
      <c r="K175" s="42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4"/>
      <c r="W175" s="42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4"/>
      <c r="AI175" s="42"/>
      <c r="AJ175" s="43"/>
      <c r="AK175" s="43"/>
      <c r="AL175" s="43"/>
      <c r="AM175" s="43"/>
      <c r="AN175" s="43"/>
      <c r="AO175" s="43"/>
      <c r="AP175" s="43"/>
      <c r="AQ175" s="43"/>
      <c r="AR175" s="43"/>
      <c r="AS175" s="43"/>
      <c r="AT175" s="44"/>
      <c r="AU175" s="28"/>
    </row>
    <row r="176" spans="1:47" ht="15" thickBot="1" x14ac:dyDescent="0.25">
      <c r="A176" s="27"/>
      <c r="B176" s="27"/>
      <c r="C176" s="27"/>
      <c r="D176" s="27"/>
      <c r="E176" s="26"/>
      <c r="AU176" s="27"/>
    </row>
    <row r="177" spans="1:47" s="29" customFormat="1" ht="27" customHeight="1" thickBot="1" x14ac:dyDescent="0.25">
      <c r="A177" s="79" t="s">
        <v>93</v>
      </c>
      <c r="B177" s="80"/>
      <c r="C177" s="80"/>
      <c r="D177" s="81"/>
      <c r="E177" s="26"/>
      <c r="F177" s="82">
        <f>SUM(F178:F188)</f>
        <v>0</v>
      </c>
      <c r="G177" s="82">
        <f t="shared" ref="G177:AT177" si="16">SUM(G178:G188)</f>
        <v>0</v>
      </c>
      <c r="H177" s="83">
        <f t="shared" si="16"/>
        <v>0</v>
      </c>
      <c r="I177" s="83">
        <f t="shared" si="16"/>
        <v>0</v>
      </c>
      <c r="J177" s="84">
        <f t="shared" si="16"/>
        <v>0</v>
      </c>
      <c r="K177" s="82">
        <f t="shared" si="16"/>
        <v>0</v>
      </c>
      <c r="L177" s="83">
        <f t="shared" si="16"/>
        <v>0</v>
      </c>
      <c r="M177" s="83">
        <f t="shared" si="16"/>
        <v>0</v>
      </c>
      <c r="N177" s="83">
        <f t="shared" si="16"/>
        <v>0</v>
      </c>
      <c r="O177" s="83">
        <f t="shared" si="16"/>
        <v>0</v>
      </c>
      <c r="P177" s="83">
        <f t="shared" si="16"/>
        <v>0</v>
      </c>
      <c r="Q177" s="83">
        <f t="shared" si="16"/>
        <v>0</v>
      </c>
      <c r="R177" s="83">
        <f t="shared" si="16"/>
        <v>0</v>
      </c>
      <c r="S177" s="83">
        <f t="shared" si="16"/>
        <v>0</v>
      </c>
      <c r="T177" s="83">
        <f t="shared" si="16"/>
        <v>0</v>
      </c>
      <c r="U177" s="83">
        <f t="shared" si="16"/>
        <v>0</v>
      </c>
      <c r="V177" s="84">
        <f t="shared" si="16"/>
        <v>0</v>
      </c>
      <c r="W177" s="82">
        <f t="shared" si="16"/>
        <v>0</v>
      </c>
      <c r="X177" s="83">
        <f t="shared" si="16"/>
        <v>0</v>
      </c>
      <c r="Y177" s="83">
        <f t="shared" si="16"/>
        <v>0</v>
      </c>
      <c r="Z177" s="83">
        <f t="shared" si="16"/>
        <v>0</v>
      </c>
      <c r="AA177" s="83">
        <f t="shared" si="16"/>
        <v>0</v>
      </c>
      <c r="AB177" s="83">
        <f t="shared" si="16"/>
        <v>0</v>
      </c>
      <c r="AC177" s="83">
        <f t="shared" si="16"/>
        <v>0</v>
      </c>
      <c r="AD177" s="83">
        <f t="shared" si="16"/>
        <v>0</v>
      </c>
      <c r="AE177" s="83">
        <f t="shared" si="16"/>
        <v>0</v>
      </c>
      <c r="AF177" s="83">
        <f t="shared" si="16"/>
        <v>0</v>
      </c>
      <c r="AG177" s="83">
        <f t="shared" si="16"/>
        <v>0</v>
      </c>
      <c r="AH177" s="84">
        <f t="shared" si="16"/>
        <v>0</v>
      </c>
      <c r="AI177" s="82">
        <f t="shared" si="16"/>
        <v>0</v>
      </c>
      <c r="AJ177" s="83">
        <f t="shared" si="16"/>
        <v>0</v>
      </c>
      <c r="AK177" s="83">
        <f t="shared" si="16"/>
        <v>0</v>
      </c>
      <c r="AL177" s="83">
        <f t="shared" si="16"/>
        <v>0</v>
      </c>
      <c r="AM177" s="83">
        <f t="shared" si="16"/>
        <v>0</v>
      </c>
      <c r="AN177" s="83">
        <f t="shared" si="16"/>
        <v>0</v>
      </c>
      <c r="AO177" s="83">
        <f t="shared" si="16"/>
        <v>0</v>
      </c>
      <c r="AP177" s="83">
        <f t="shared" si="16"/>
        <v>0</v>
      </c>
      <c r="AQ177" s="83">
        <f t="shared" si="16"/>
        <v>0</v>
      </c>
      <c r="AR177" s="83">
        <f t="shared" si="16"/>
        <v>0</v>
      </c>
      <c r="AS177" s="83">
        <f t="shared" si="16"/>
        <v>0</v>
      </c>
      <c r="AT177" s="84">
        <f t="shared" si="16"/>
        <v>0</v>
      </c>
      <c r="AU177" s="28"/>
    </row>
    <row r="178" spans="1:47" ht="14.25" customHeight="1" x14ac:dyDescent="0.2">
      <c r="A178" s="477"/>
      <c r="B178" s="30" t="s">
        <v>77</v>
      </c>
      <c r="C178" s="31" t="s">
        <v>71</v>
      </c>
      <c r="D178" s="474" t="s">
        <v>54</v>
      </c>
      <c r="E178" s="26"/>
      <c r="F178" s="32"/>
      <c r="G178" s="32"/>
      <c r="H178" s="33"/>
      <c r="I178" s="33"/>
      <c r="J178" s="34"/>
      <c r="K178" s="32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4"/>
      <c r="W178" s="32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4"/>
      <c r="AI178" s="32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4"/>
      <c r="AU178" s="45"/>
    </row>
    <row r="179" spans="1:47" x14ac:dyDescent="0.2">
      <c r="A179" s="478"/>
      <c r="B179" s="30" t="s">
        <v>78</v>
      </c>
      <c r="C179" s="31" t="s">
        <v>72</v>
      </c>
      <c r="D179" s="475"/>
      <c r="E179" s="26"/>
      <c r="F179" s="37"/>
      <c r="G179" s="37"/>
      <c r="H179" s="38"/>
      <c r="I179" s="38"/>
      <c r="J179" s="39"/>
      <c r="K179" s="37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9"/>
      <c r="W179" s="37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9"/>
      <c r="AI179" s="37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9"/>
      <c r="AU179" s="45"/>
    </row>
    <row r="180" spans="1:47" x14ac:dyDescent="0.2">
      <c r="A180" s="478"/>
      <c r="B180" s="30" t="s">
        <v>79</v>
      </c>
      <c r="C180" s="31" t="s">
        <v>73</v>
      </c>
      <c r="D180" s="475"/>
      <c r="E180" s="26"/>
      <c r="F180" s="37"/>
      <c r="G180" s="37"/>
      <c r="H180" s="38"/>
      <c r="I180" s="38"/>
      <c r="J180" s="39"/>
      <c r="K180" s="37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9"/>
      <c r="W180" s="37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9"/>
      <c r="AI180" s="37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9"/>
      <c r="AU180" s="45"/>
    </row>
    <row r="181" spans="1:47" x14ac:dyDescent="0.2">
      <c r="A181" s="478"/>
      <c r="B181" s="30" t="s">
        <v>80</v>
      </c>
      <c r="C181" s="31" t="s">
        <v>74</v>
      </c>
      <c r="D181" s="475"/>
      <c r="E181" s="26"/>
      <c r="F181" s="37"/>
      <c r="G181" s="37"/>
      <c r="H181" s="38"/>
      <c r="I181" s="38"/>
      <c r="J181" s="39"/>
      <c r="K181" s="37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9"/>
      <c r="W181" s="37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9"/>
      <c r="AI181" s="37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9"/>
      <c r="AU181" s="45"/>
    </row>
    <row r="182" spans="1:47" x14ac:dyDescent="0.2">
      <c r="A182" s="478"/>
      <c r="B182" s="30" t="s">
        <v>81</v>
      </c>
      <c r="C182" s="31" t="s">
        <v>75</v>
      </c>
      <c r="D182" s="475"/>
      <c r="E182" s="26"/>
      <c r="F182" s="37"/>
      <c r="G182" s="37"/>
      <c r="H182" s="38"/>
      <c r="I182" s="38"/>
      <c r="J182" s="39"/>
      <c r="K182" s="37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9"/>
      <c r="W182" s="37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9"/>
      <c r="AI182" s="37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9"/>
      <c r="AU182" s="45"/>
    </row>
    <row r="183" spans="1:47" x14ac:dyDescent="0.2">
      <c r="A183" s="478"/>
      <c r="B183" s="30" t="s">
        <v>82</v>
      </c>
      <c r="C183" s="31" t="s">
        <v>76</v>
      </c>
      <c r="D183" s="475"/>
      <c r="E183" s="26"/>
      <c r="F183" s="37"/>
      <c r="G183" s="37"/>
      <c r="H183" s="38"/>
      <c r="I183" s="38"/>
      <c r="J183" s="39"/>
      <c r="K183" s="37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9"/>
      <c r="W183" s="37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9"/>
      <c r="AI183" s="37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9"/>
      <c r="AU183" s="45"/>
    </row>
    <row r="184" spans="1:47" x14ac:dyDescent="0.2">
      <c r="A184" s="478"/>
      <c r="B184" s="30" t="s">
        <v>88</v>
      </c>
      <c r="C184" s="31" t="s">
        <v>83</v>
      </c>
      <c r="D184" s="475"/>
      <c r="E184" s="26"/>
      <c r="F184" s="37"/>
      <c r="G184" s="37"/>
      <c r="H184" s="38"/>
      <c r="I184" s="38"/>
      <c r="J184" s="39"/>
      <c r="K184" s="37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9"/>
      <c r="W184" s="37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9"/>
      <c r="AI184" s="37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9"/>
      <c r="AU184" s="45"/>
    </row>
    <row r="185" spans="1:47" x14ac:dyDescent="0.2">
      <c r="A185" s="478"/>
      <c r="B185" s="30" t="s">
        <v>89</v>
      </c>
      <c r="C185" s="31" t="s">
        <v>84</v>
      </c>
      <c r="D185" s="475"/>
      <c r="E185" s="26"/>
      <c r="F185" s="37"/>
      <c r="G185" s="37"/>
      <c r="H185" s="38"/>
      <c r="I185" s="38"/>
      <c r="J185" s="39"/>
      <c r="K185" s="37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9"/>
      <c r="W185" s="37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9"/>
      <c r="AI185" s="37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9"/>
      <c r="AU185" s="45"/>
    </row>
    <row r="186" spans="1:47" x14ac:dyDescent="0.2">
      <c r="A186" s="478"/>
      <c r="B186" s="30" t="s">
        <v>90</v>
      </c>
      <c r="C186" s="31" t="s">
        <v>85</v>
      </c>
      <c r="D186" s="475"/>
      <c r="E186" s="26"/>
      <c r="F186" s="37"/>
      <c r="G186" s="37"/>
      <c r="H186" s="38"/>
      <c r="I186" s="38"/>
      <c r="J186" s="39"/>
      <c r="K186" s="37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9"/>
      <c r="W186" s="37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9"/>
      <c r="AI186" s="37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9"/>
      <c r="AU186" s="45"/>
    </row>
    <row r="187" spans="1:47" x14ac:dyDescent="0.2">
      <c r="A187" s="478"/>
      <c r="B187" s="35" t="s">
        <v>91</v>
      </c>
      <c r="C187" s="36" t="s">
        <v>86</v>
      </c>
      <c r="D187" s="475"/>
      <c r="E187" s="26"/>
      <c r="F187" s="37"/>
      <c r="G187" s="37"/>
      <c r="H187" s="38"/>
      <c r="I187" s="38"/>
      <c r="J187" s="39"/>
      <c r="K187" s="37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9"/>
      <c r="W187" s="37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9"/>
      <c r="AI187" s="37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9"/>
      <c r="AU187" s="45"/>
    </row>
    <row r="188" spans="1:47" s="29" customFormat="1" ht="15.75" thickBot="1" x14ac:dyDescent="0.25">
      <c r="A188" s="479"/>
      <c r="B188" s="40" t="s">
        <v>92</v>
      </c>
      <c r="C188" s="41" t="s">
        <v>87</v>
      </c>
      <c r="D188" s="476"/>
      <c r="E188" s="26"/>
      <c r="F188" s="42"/>
      <c r="G188" s="42"/>
      <c r="H188" s="43"/>
      <c r="I188" s="43"/>
      <c r="J188" s="44"/>
      <c r="K188" s="42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4"/>
      <c r="W188" s="42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4"/>
      <c r="AI188" s="42"/>
      <c r="AJ188" s="43"/>
      <c r="AK188" s="43"/>
      <c r="AL188" s="43"/>
      <c r="AM188" s="43"/>
      <c r="AN188" s="43"/>
      <c r="AO188" s="43"/>
      <c r="AP188" s="43"/>
      <c r="AQ188" s="43"/>
      <c r="AR188" s="43"/>
      <c r="AS188" s="43"/>
      <c r="AT188" s="44"/>
      <c r="AU188" s="28"/>
    </row>
    <row r="189" spans="1:47" ht="15" thickBot="1" x14ac:dyDescent="0.25">
      <c r="A189" s="27"/>
      <c r="B189" s="27"/>
      <c r="C189" s="27"/>
      <c r="D189" s="27"/>
      <c r="E189" s="26"/>
      <c r="AU189" s="27"/>
    </row>
    <row r="190" spans="1:47" s="29" customFormat="1" ht="54" customHeight="1" thickBot="1" x14ac:dyDescent="0.25">
      <c r="A190" s="85" t="s">
        <v>113</v>
      </c>
      <c r="B190" s="86"/>
      <c r="C190" s="86"/>
      <c r="D190" s="87"/>
      <c r="E190" s="26"/>
      <c r="F190" s="88">
        <f>F138+F151+F164+F177</f>
        <v>0</v>
      </c>
      <c r="G190" s="222">
        <f t="shared" ref="G190:AT190" si="17">G138+G151+G164+G177</f>
        <v>0</v>
      </c>
      <c r="H190" s="89">
        <f t="shared" si="17"/>
        <v>0</v>
      </c>
      <c r="I190" s="89">
        <f t="shared" si="17"/>
        <v>0</v>
      </c>
      <c r="J190" s="223">
        <f t="shared" si="17"/>
        <v>0</v>
      </c>
      <c r="K190" s="222">
        <f t="shared" si="17"/>
        <v>0</v>
      </c>
      <c r="L190" s="89">
        <f t="shared" si="17"/>
        <v>0</v>
      </c>
      <c r="M190" s="89">
        <f t="shared" si="17"/>
        <v>0</v>
      </c>
      <c r="N190" s="89">
        <f t="shared" si="17"/>
        <v>0</v>
      </c>
      <c r="O190" s="89">
        <f t="shared" si="17"/>
        <v>0</v>
      </c>
      <c r="P190" s="89">
        <f t="shared" si="17"/>
        <v>0</v>
      </c>
      <c r="Q190" s="89">
        <f t="shared" si="17"/>
        <v>0</v>
      </c>
      <c r="R190" s="89">
        <f t="shared" si="17"/>
        <v>0</v>
      </c>
      <c r="S190" s="89">
        <f t="shared" si="17"/>
        <v>0</v>
      </c>
      <c r="T190" s="89">
        <f t="shared" si="17"/>
        <v>0</v>
      </c>
      <c r="U190" s="89">
        <f t="shared" si="17"/>
        <v>0</v>
      </c>
      <c r="V190" s="224">
        <f t="shared" si="17"/>
        <v>0</v>
      </c>
      <c r="W190" s="222">
        <f t="shared" si="17"/>
        <v>0</v>
      </c>
      <c r="X190" s="89">
        <f t="shared" si="17"/>
        <v>0</v>
      </c>
      <c r="Y190" s="89">
        <f t="shared" si="17"/>
        <v>0</v>
      </c>
      <c r="Z190" s="89">
        <f t="shared" si="17"/>
        <v>0</v>
      </c>
      <c r="AA190" s="89">
        <f t="shared" si="17"/>
        <v>0</v>
      </c>
      <c r="AB190" s="89">
        <f t="shared" si="17"/>
        <v>0</v>
      </c>
      <c r="AC190" s="89">
        <f t="shared" si="17"/>
        <v>0</v>
      </c>
      <c r="AD190" s="89">
        <f t="shared" si="17"/>
        <v>0</v>
      </c>
      <c r="AE190" s="89">
        <f t="shared" si="17"/>
        <v>0</v>
      </c>
      <c r="AF190" s="89">
        <f t="shared" si="17"/>
        <v>0</v>
      </c>
      <c r="AG190" s="89">
        <f t="shared" si="17"/>
        <v>0</v>
      </c>
      <c r="AH190" s="224">
        <f t="shared" si="17"/>
        <v>0</v>
      </c>
      <c r="AI190" s="222">
        <f t="shared" si="17"/>
        <v>0</v>
      </c>
      <c r="AJ190" s="89">
        <f t="shared" si="17"/>
        <v>0</v>
      </c>
      <c r="AK190" s="89">
        <f t="shared" si="17"/>
        <v>0</v>
      </c>
      <c r="AL190" s="89">
        <f t="shared" si="17"/>
        <v>0</v>
      </c>
      <c r="AM190" s="89">
        <f t="shared" si="17"/>
        <v>0</v>
      </c>
      <c r="AN190" s="89">
        <f t="shared" si="17"/>
        <v>0</v>
      </c>
      <c r="AO190" s="89">
        <f t="shared" si="17"/>
        <v>0</v>
      </c>
      <c r="AP190" s="89">
        <f t="shared" si="17"/>
        <v>0</v>
      </c>
      <c r="AQ190" s="89">
        <f t="shared" si="17"/>
        <v>0</v>
      </c>
      <c r="AR190" s="89">
        <f t="shared" si="17"/>
        <v>0</v>
      </c>
      <c r="AS190" s="89">
        <f t="shared" si="17"/>
        <v>0</v>
      </c>
      <c r="AT190" s="226">
        <f t="shared" si="17"/>
        <v>0</v>
      </c>
      <c r="AU190" s="28"/>
    </row>
    <row r="191" spans="1:47" ht="15" x14ac:dyDescent="0.2">
      <c r="A191" s="50"/>
      <c r="B191" s="48"/>
      <c r="C191" s="48"/>
      <c r="D191" s="48"/>
      <c r="E191" s="26"/>
      <c r="F191" s="51"/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  <c r="AA191" s="51"/>
      <c r="AB191" s="51"/>
      <c r="AC191" s="51"/>
      <c r="AD191" s="51"/>
      <c r="AE191" s="51"/>
      <c r="AF191" s="51"/>
      <c r="AG191" s="51"/>
      <c r="AH191" s="51"/>
      <c r="AI191" s="51"/>
      <c r="AJ191" s="51"/>
      <c r="AK191" s="51"/>
      <c r="AL191" s="51"/>
      <c r="AM191" s="51"/>
      <c r="AN191" s="51"/>
      <c r="AO191" s="51"/>
      <c r="AP191" s="51"/>
      <c r="AQ191" s="51"/>
      <c r="AR191" s="51"/>
      <c r="AS191" s="51"/>
      <c r="AT191" s="51"/>
      <c r="AU191" s="48"/>
    </row>
  </sheetData>
  <mergeCells count="24">
    <mergeCell ref="A19:A29"/>
    <mergeCell ref="D19:D29"/>
    <mergeCell ref="A32:A42"/>
    <mergeCell ref="D32:D42"/>
    <mergeCell ref="A45:A55"/>
    <mergeCell ref="D45:D55"/>
    <mergeCell ref="A58:A68"/>
    <mergeCell ref="D58:D68"/>
    <mergeCell ref="A79:A89"/>
    <mergeCell ref="D79:D89"/>
    <mergeCell ref="A92:A102"/>
    <mergeCell ref="D92:D102"/>
    <mergeCell ref="A105:A115"/>
    <mergeCell ref="D105:D115"/>
    <mergeCell ref="A118:A128"/>
    <mergeCell ref="D118:D128"/>
    <mergeCell ref="A139:A149"/>
    <mergeCell ref="D139:D149"/>
    <mergeCell ref="A152:A162"/>
    <mergeCell ref="D152:D162"/>
    <mergeCell ref="A165:A175"/>
    <mergeCell ref="D165:D175"/>
    <mergeCell ref="A178:A188"/>
    <mergeCell ref="D178:D188"/>
  </mergeCells>
  <pageMargins left="0.7" right="0.7" top="0.75" bottom="0.75" header="0.3" footer="0.3"/>
  <pageSetup paperSize="9" orientation="portrait" r:id="rId1"/>
  <headerFooter>
    <oddFooter>&amp;C_x000D_&amp;1#&amp;"Calibri"&amp;10&amp;K000000 CONFIDENCIAL(DE)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4">
    <pageSetUpPr fitToPage="1"/>
  </sheetPr>
  <dimension ref="A2:T51"/>
  <sheetViews>
    <sheetView showGridLines="0" zoomScale="85" zoomScaleNormal="85" workbookViewId="0">
      <selection activeCell="A5" sqref="A5:XFD5"/>
    </sheetView>
  </sheetViews>
  <sheetFormatPr baseColWidth="10" defaultColWidth="9.85546875" defaultRowHeight="14.25" x14ac:dyDescent="0.2"/>
  <cols>
    <col min="1" max="1" width="93.140625" style="21" customWidth="1"/>
    <col min="2" max="2" width="1.28515625" style="21" customWidth="1"/>
    <col min="3" max="3" width="18.7109375" style="21" customWidth="1"/>
    <col min="4" max="4" width="16.7109375" style="21" customWidth="1"/>
    <col min="5" max="6" width="18.7109375" style="21" customWidth="1"/>
    <col min="7" max="7" width="16.7109375" style="21" customWidth="1"/>
    <col min="8" max="9" width="18.7109375" style="21" customWidth="1"/>
    <col min="10" max="10" width="16.7109375" style="21" customWidth="1"/>
    <col min="11" max="12" width="18.7109375" style="21" customWidth="1"/>
    <col min="13" max="13" width="16.7109375" style="21" customWidth="1"/>
    <col min="14" max="15" width="18.7109375" style="21" customWidth="1"/>
    <col min="16" max="16" width="16.7109375" style="21" customWidth="1"/>
    <col min="17" max="18" width="18.7109375" style="21" customWidth="1"/>
    <col min="19" max="19" width="16.7109375" style="21" customWidth="1"/>
    <col min="20" max="20" width="18.7109375" style="21" customWidth="1"/>
    <col min="21" max="16384" width="9.85546875" style="21"/>
  </cols>
  <sheetData>
    <row r="2" spans="1:20" ht="20.25" x14ac:dyDescent="0.2">
      <c r="A2" s="23"/>
    </row>
    <row r="5" spans="1:20" ht="23.25" x14ac:dyDescent="0.2">
      <c r="A5" s="22" t="s">
        <v>186</v>
      </c>
      <c r="I5" s="206"/>
    </row>
    <row r="6" spans="1:20" ht="15" thickBot="1" x14ac:dyDescent="0.25"/>
    <row r="7" spans="1:20" ht="24" customHeight="1" thickBot="1" x14ac:dyDescent="0.25">
      <c r="A7" s="63" t="s">
        <v>16</v>
      </c>
      <c r="C7" s="124" t="e">
        <f>'Anexo C.1'!$F$7</f>
        <v>#REF!</v>
      </c>
      <c r="D7" s="125"/>
      <c r="E7" s="125"/>
      <c r="F7" s="126"/>
    </row>
    <row r="9" spans="1:20" hidden="1" x14ac:dyDescent="0.2"/>
    <row r="10" spans="1:20" ht="15" thickBot="1" x14ac:dyDescent="0.25"/>
    <row r="11" spans="1:20" ht="32.25" customHeight="1" x14ac:dyDescent="0.2">
      <c r="A11" s="24"/>
      <c r="B11" s="26"/>
      <c r="C11" s="370" t="str">
        <f>CONCATENATE("Año de gas ",YEAR(Multiplicadores!$D$33)+2)</f>
        <v>Año de gas 2028</v>
      </c>
      <c r="D11" s="371"/>
      <c r="E11" s="371"/>
      <c r="F11" s="371" t="str">
        <f>CONCATENATE("Año de gas ",YEAR(Multiplicadores!$D$33)+3)</f>
        <v>Año de gas 2029</v>
      </c>
      <c r="G11" s="371"/>
      <c r="H11" s="371"/>
      <c r="I11" s="371" t="str">
        <f>CONCATENATE("Año de gas ",YEAR(Multiplicadores!$D$33)+4)</f>
        <v>Año de gas 2030</v>
      </c>
      <c r="J11" s="371"/>
      <c r="K11" s="371"/>
      <c r="L11" s="371" t="str">
        <f>CONCATENATE("Año de gas ",YEAR(Multiplicadores!$D$33)+5)</f>
        <v>Año de gas 2031</v>
      </c>
      <c r="M11" s="371"/>
      <c r="N11" s="371"/>
      <c r="O11" s="371" t="str">
        <f>CONCATENATE("Año de gas ",YEAR(Multiplicadores!$D$33)+6)</f>
        <v>Año de gas 2032</v>
      </c>
      <c r="P11" s="371"/>
      <c r="Q11" s="372"/>
      <c r="R11" s="371" t="str">
        <f>CONCATENATE("Año de gas ",YEAR(Multiplicadores!$D$33)+7)</f>
        <v>Año de gas 2033</v>
      </c>
      <c r="S11" s="446"/>
      <c r="T11" s="372"/>
    </row>
    <row r="12" spans="1:20" ht="60.75" customHeight="1" thickBot="1" x14ac:dyDescent="0.25">
      <c r="A12" s="24"/>
      <c r="B12" s="26"/>
      <c r="C12" s="373" t="s">
        <v>0</v>
      </c>
      <c r="D12" s="374" t="s">
        <v>167</v>
      </c>
      <c r="E12" s="374" t="s">
        <v>97</v>
      </c>
      <c r="F12" s="374" t="s">
        <v>0</v>
      </c>
      <c r="G12" s="374" t="s">
        <v>167</v>
      </c>
      <c r="H12" s="374" t="s">
        <v>97</v>
      </c>
      <c r="I12" s="374" t="s">
        <v>0</v>
      </c>
      <c r="J12" s="374" t="s">
        <v>167</v>
      </c>
      <c r="K12" s="374" t="s">
        <v>97</v>
      </c>
      <c r="L12" s="374" t="s">
        <v>0</v>
      </c>
      <c r="M12" s="374" t="s">
        <v>167</v>
      </c>
      <c r="N12" s="374" t="s">
        <v>97</v>
      </c>
      <c r="O12" s="374" t="s">
        <v>0</v>
      </c>
      <c r="P12" s="374" t="s">
        <v>167</v>
      </c>
      <c r="Q12" s="375" t="s">
        <v>97</v>
      </c>
      <c r="R12" s="374" t="s">
        <v>0</v>
      </c>
      <c r="S12" s="374" t="s">
        <v>167</v>
      </c>
      <c r="T12" s="375" t="s">
        <v>97</v>
      </c>
    </row>
    <row r="13" spans="1:20" ht="47.25" customHeight="1" thickBot="1" x14ac:dyDescent="0.25">
      <c r="A13" s="369" t="s">
        <v>60</v>
      </c>
      <c r="B13" s="26"/>
      <c r="C13" s="376" t="s">
        <v>2</v>
      </c>
      <c r="D13" s="377" t="s">
        <v>13</v>
      </c>
      <c r="E13" s="377" t="s">
        <v>14</v>
      </c>
      <c r="F13" s="378" t="s">
        <v>2</v>
      </c>
      <c r="G13" s="377" t="s">
        <v>13</v>
      </c>
      <c r="H13" s="377" t="s">
        <v>14</v>
      </c>
      <c r="I13" s="378" t="s">
        <v>2</v>
      </c>
      <c r="J13" s="377" t="s">
        <v>13</v>
      </c>
      <c r="K13" s="377" t="s">
        <v>14</v>
      </c>
      <c r="L13" s="378" t="s">
        <v>2</v>
      </c>
      <c r="M13" s="377" t="s">
        <v>13</v>
      </c>
      <c r="N13" s="377" t="s">
        <v>14</v>
      </c>
      <c r="O13" s="378" t="s">
        <v>2</v>
      </c>
      <c r="P13" s="377" t="s">
        <v>13</v>
      </c>
      <c r="Q13" s="379" t="s">
        <v>14</v>
      </c>
      <c r="R13" s="378" t="s">
        <v>2</v>
      </c>
      <c r="S13" s="377" t="s">
        <v>13</v>
      </c>
      <c r="T13" s="379" t="s">
        <v>14</v>
      </c>
    </row>
    <row r="14" spans="1:20" ht="6.75" customHeight="1" thickBot="1" x14ac:dyDescent="0.25">
      <c r="A14" s="27"/>
      <c r="B14" s="27"/>
    </row>
    <row r="15" spans="1:20" s="29" customFormat="1" ht="29.25" customHeight="1" thickBot="1" x14ac:dyDescent="0.25">
      <c r="A15" s="365" t="s">
        <v>58</v>
      </c>
      <c r="B15" s="27"/>
      <c r="C15" s="366">
        <f>C16+C19</f>
        <v>0</v>
      </c>
      <c r="D15" s="367">
        <f t="shared" ref="D15:K15" si="0">D16+D19</f>
        <v>0</v>
      </c>
      <c r="E15" s="367">
        <f t="shared" si="0"/>
        <v>0</v>
      </c>
      <c r="F15" s="366">
        <f t="shared" si="0"/>
        <v>0</v>
      </c>
      <c r="G15" s="367">
        <f t="shared" si="0"/>
        <v>0</v>
      </c>
      <c r="H15" s="367">
        <f t="shared" si="0"/>
        <v>0</v>
      </c>
      <c r="I15" s="366">
        <f t="shared" si="0"/>
        <v>0</v>
      </c>
      <c r="J15" s="367">
        <f t="shared" si="0"/>
        <v>0</v>
      </c>
      <c r="K15" s="367">
        <f t="shared" si="0"/>
        <v>0</v>
      </c>
      <c r="L15" s="366">
        <f t="shared" ref="L15:N15" si="1">L16+L19</f>
        <v>0</v>
      </c>
      <c r="M15" s="367">
        <f t="shared" si="1"/>
        <v>0</v>
      </c>
      <c r="N15" s="368">
        <f t="shared" si="1"/>
        <v>0</v>
      </c>
      <c r="O15" s="366">
        <f t="shared" ref="O15:Q15" si="2">O16+O19</f>
        <v>0</v>
      </c>
      <c r="P15" s="367">
        <f t="shared" si="2"/>
        <v>0</v>
      </c>
      <c r="Q15" s="368">
        <f t="shared" si="2"/>
        <v>0</v>
      </c>
      <c r="R15" s="366">
        <f t="shared" ref="R15:T15" si="3">R16+R19</f>
        <v>0</v>
      </c>
      <c r="S15" s="367">
        <f t="shared" si="3"/>
        <v>0</v>
      </c>
      <c r="T15" s="368">
        <f t="shared" si="3"/>
        <v>0</v>
      </c>
    </row>
    <row r="16" spans="1:20" s="29" customFormat="1" ht="15" customHeight="1" x14ac:dyDescent="0.2">
      <c r="A16" s="132" t="s">
        <v>45</v>
      </c>
      <c r="B16" s="27"/>
      <c r="C16" s="135">
        <f>SUM(C17:C18)</f>
        <v>0</v>
      </c>
      <c r="D16" s="136">
        <f t="shared" ref="D16:K16" si="4">SUM(D17:D18)</f>
        <v>0</v>
      </c>
      <c r="E16" s="136">
        <f t="shared" si="4"/>
        <v>0</v>
      </c>
      <c r="F16" s="135">
        <f t="shared" si="4"/>
        <v>0</v>
      </c>
      <c r="G16" s="136">
        <f t="shared" si="4"/>
        <v>0</v>
      </c>
      <c r="H16" s="136">
        <f t="shared" si="4"/>
        <v>0</v>
      </c>
      <c r="I16" s="135">
        <f t="shared" si="4"/>
        <v>0</v>
      </c>
      <c r="J16" s="136">
        <f t="shared" si="4"/>
        <v>0</v>
      </c>
      <c r="K16" s="136">
        <f t="shared" si="4"/>
        <v>0</v>
      </c>
      <c r="L16" s="135">
        <f t="shared" ref="L16:N16" si="5">SUM(L17:L18)</f>
        <v>0</v>
      </c>
      <c r="M16" s="136">
        <f t="shared" si="5"/>
        <v>0</v>
      </c>
      <c r="N16" s="149">
        <f t="shared" si="5"/>
        <v>0</v>
      </c>
      <c r="O16" s="135">
        <f t="shared" ref="O16:Q16" si="6">SUM(O17:O18)</f>
        <v>0</v>
      </c>
      <c r="P16" s="136">
        <f t="shared" si="6"/>
        <v>0</v>
      </c>
      <c r="Q16" s="149">
        <f t="shared" si="6"/>
        <v>0</v>
      </c>
      <c r="R16" s="135">
        <f t="shared" ref="R16:T16" si="7">SUM(R17:R18)</f>
        <v>0</v>
      </c>
      <c r="S16" s="136">
        <f t="shared" si="7"/>
        <v>0</v>
      </c>
      <c r="T16" s="149">
        <f t="shared" si="7"/>
        <v>0</v>
      </c>
    </row>
    <row r="17" spans="1:20" s="29" customFormat="1" ht="15" customHeight="1" x14ac:dyDescent="0.2">
      <c r="A17" s="133" t="s">
        <v>48</v>
      </c>
      <c r="B17" s="27"/>
      <c r="C17" s="137">
        <f>'Anexo C.3'!$F$16</f>
        <v>0</v>
      </c>
      <c r="D17" s="138">
        <f>'Anexo C.3'!$G$16</f>
        <v>0</v>
      </c>
      <c r="E17" s="138">
        <f>'Anexo C.3'!H16</f>
        <v>0</v>
      </c>
      <c r="F17" s="137"/>
      <c r="G17" s="138"/>
      <c r="H17" s="138"/>
      <c r="I17" s="137"/>
      <c r="J17" s="138"/>
      <c r="K17" s="138"/>
      <c r="L17" s="137"/>
      <c r="M17" s="138"/>
      <c r="N17" s="150"/>
      <c r="O17" s="137"/>
      <c r="P17" s="138"/>
      <c r="Q17" s="150"/>
      <c r="R17" s="137"/>
      <c r="S17" s="138"/>
      <c r="T17" s="150"/>
    </row>
    <row r="18" spans="1:20" s="29" customFormat="1" ht="15" customHeight="1" x14ac:dyDescent="0.2">
      <c r="A18" s="133" t="s">
        <v>49</v>
      </c>
      <c r="B18" s="27"/>
      <c r="C18" s="137">
        <f>'Anexo C.3'!$I$16</f>
        <v>0</v>
      </c>
      <c r="D18" s="138">
        <f>'Anexo C.3'!$J$16</f>
        <v>0</v>
      </c>
      <c r="E18" s="138">
        <f>'Anexo C.3'!K16</f>
        <v>0</v>
      </c>
      <c r="F18" s="137"/>
      <c r="G18" s="138"/>
      <c r="H18" s="138"/>
      <c r="I18" s="137"/>
      <c r="J18" s="138"/>
      <c r="K18" s="138"/>
      <c r="L18" s="137"/>
      <c r="M18" s="138"/>
      <c r="N18" s="150"/>
      <c r="O18" s="137"/>
      <c r="P18" s="138"/>
      <c r="Q18" s="150"/>
      <c r="R18" s="137"/>
      <c r="S18" s="138"/>
      <c r="T18" s="150"/>
    </row>
    <row r="19" spans="1:20" s="29" customFormat="1" ht="15.75" thickBot="1" x14ac:dyDescent="0.25">
      <c r="A19" s="134" t="s">
        <v>36</v>
      </c>
      <c r="B19" s="27"/>
      <c r="C19" s="139">
        <f>'Anexo C.2'!$O$16</f>
        <v>0</v>
      </c>
      <c r="D19" s="140">
        <f>'Anexo C.3'!$P$16</f>
        <v>0</v>
      </c>
      <c r="E19" s="140">
        <f>'Anexo C.3'!Q16</f>
        <v>0</v>
      </c>
      <c r="F19" s="139"/>
      <c r="G19" s="140"/>
      <c r="H19" s="140"/>
      <c r="I19" s="139"/>
      <c r="J19" s="140"/>
      <c r="K19" s="140"/>
      <c r="L19" s="139"/>
      <c r="M19" s="140"/>
      <c r="N19" s="151"/>
      <c r="O19" s="139"/>
      <c r="P19" s="140"/>
      <c r="Q19" s="151"/>
      <c r="R19" s="139"/>
      <c r="S19" s="140"/>
      <c r="T19" s="151"/>
    </row>
    <row r="20" spans="1:20" s="29" customFormat="1" ht="8.25" customHeight="1" thickBot="1" x14ac:dyDescent="0.25">
      <c r="A20" s="131"/>
      <c r="B20" s="27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</row>
    <row r="21" spans="1:20" s="29" customFormat="1" ht="29.25" customHeight="1" thickBot="1" x14ac:dyDescent="0.25">
      <c r="A21" s="365" t="s">
        <v>59</v>
      </c>
      <c r="B21" s="27"/>
      <c r="C21" s="366">
        <f>C22+C25</f>
        <v>0</v>
      </c>
      <c r="D21" s="367">
        <f t="shared" ref="D21:K21" si="8">D22+D25</f>
        <v>0</v>
      </c>
      <c r="E21" s="367">
        <f t="shared" si="8"/>
        <v>0</v>
      </c>
      <c r="F21" s="366">
        <f t="shared" si="8"/>
        <v>0</v>
      </c>
      <c r="G21" s="367">
        <f t="shared" si="8"/>
        <v>0</v>
      </c>
      <c r="H21" s="367">
        <f t="shared" si="8"/>
        <v>0</v>
      </c>
      <c r="I21" s="366">
        <f t="shared" si="8"/>
        <v>0</v>
      </c>
      <c r="J21" s="367">
        <f t="shared" si="8"/>
        <v>0</v>
      </c>
      <c r="K21" s="367">
        <f t="shared" si="8"/>
        <v>0</v>
      </c>
      <c r="L21" s="366">
        <f t="shared" ref="L21:N21" si="9">L22+L25</f>
        <v>0</v>
      </c>
      <c r="M21" s="367">
        <f t="shared" si="9"/>
        <v>0</v>
      </c>
      <c r="N21" s="368">
        <f t="shared" si="9"/>
        <v>0</v>
      </c>
      <c r="O21" s="366">
        <f t="shared" ref="O21:Q21" si="10">O22+O25</f>
        <v>0</v>
      </c>
      <c r="P21" s="367">
        <f t="shared" si="10"/>
        <v>0</v>
      </c>
      <c r="Q21" s="368">
        <f t="shared" si="10"/>
        <v>0</v>
      </c>
      <c r="R21" s="366">
        <f t="shared" ref="R21:T21" si="11">R22+R25</f>
        <v>0</v>
      </c>
      <c r="S21" s="367">
        <f t="shared" si="11"/>
        <v>0</v>
      </c>
      <c r="T21" s="368">
        <f t="shared" si="11"/>
        <v>0</v>
      </c>
    </row>
    <row r="22" spans="1:20" s="29" customFormat="1" ht="15" customHeight="1" x14ac:dyDescent="0.2">
      <c r="A22" s="132" t="s">
        <v>45</v>
      </c>
      <c r="B22" s="27"/>
      <c r="C22" s="135">
        <f>C23+C24</f>
        <v>0</v>
      </c>
      <c r="D22" s="136">
        <f t="shared" ref="D22:K22" si="12">D23+D24</f>
        <v>0</v>
      </c>
      <c r="E22" s="136">
        <f t="shared" si="12"/>
        <v>0</v>
      </c>
      <c r="F22" s="135">
        <f t="shared" si="12"/>
        <v>0</v>
      </c>
      <c r="G22" s="136">
        <f t="shared" si="12"/>
        <v>0</v>
      </c>
      <c r="H22" s="136">
        <f t="shared" si="12"/>
        <v>0</v>
      </c>
      <c r="I22" s="135">
        <f t="shared" si="12"/>
        <v>0</v>
      </c>
      <c r="J22" s="136">
        <f t="shared" si="12"/>
        <v>0</v>
      </c>
      <c r="K22" s="136">
        <f t="shared" si="12"/>
        <v>0</v>
      </c>
      <c r="L22" s="135">
        <f t="shared" ref="L22:N22" si="13">L23+L24</f>
        <v>0</v>
      </c>
      <c r="M22" s="136">
        <f t="shared" si="13"/>
        <v>0</v>
      </c>
      <c r="N22" s="149">
        <f t="shared" si="13"/>
        <v>0</v>
      </c>
      <c r="O22" s="135">
        <f t="shared" ref="O22:Q22" si="14">O23+O24</f>
        <v>0</v>
      </c>
      <c r="P22" s="136">
        <f t="shared" si="14"/>
        <v>0</v>
      </c>
      <c r="Q22" s="149">
        <f t="shared" si="14"/>
        <v>0</v>
      </c>
      <c r="R22" s="135">
        <f t="shared" ref="R22:T22" si="15">R23+R24</f>
        <v>0</v>
      </c>
      <c r="S22" s="136">
        <f t="shared" si="15"/>
        <v>0</v>
      </c>
      <c r="T22" s="149">
        <f t="shared" si="15"/>
        <v>0</v>
      </c>
    </row>
    <row r="23" spans="1:20" s="29" customFormat="1" ht="15" customHeight="1" x14ac:dyDescent="0.2">
      <c r="A23" s="133" t="s">
        <v>48</v>
      </c>
      <c r="B23" s="28"/>
      <c r="C23" s="137">
        <f>'Anexo C.3'!$F$29</f>
        <v>0</v>
      </c>
      <c r="D23" s="138">
        <f>'Anexo C.3'!$G$29</f>
        <v>0</v>
      </c>
      <c r="E23" s="138">
        <f>'Anexo C.3'!H29</f>
        <v>0</v>
      </c>
      <c r="F23" s="137"/>
      <c r="G23" s="138"/>
      <c r="H23" s="138"/>
      <c r="I23" s="137"/>
      <c r="J23" s="138"/>
      <c r="K23" s="138"/>
      <c r="L23" s="137"/>
      <c r="M23" s="138"/>
      <c r="N23" s="150"/>
      <c r="O23" s="137"/>
      <c r="P23" s="138"/>
      <c r="Q23" s="150"/>
      <c r="R23" s="137"/>
      <c r="S23" s="138"/>
      <c r="T23" s="150"/>
    </row>
    <row r="24" spans="1:20" s="29" customFormat="1" ht="15" customHeight="1" x14ac:dyDescent="0.2">
      <c r="A24" s="133" t="s">
        <v>49</v>
      </c>
      <c r="B24" s="28"/>
      <c r="C24" s="137">
        <f>'Anexo C.3'!$I$29</f>
        <v>0</v>
      </c>
      <c r="D24" s="138">
        <f>'Anexo C.3'!$J$29</f>
        <v>0</v>
      </c>
      <c r="E24" s="138">
        <f>'Anexo C.3'!K29</f>
        <v>0</v>
      </c>
      <c r="F24" s="137"/>
      <c r="G24" s="138"/>
      <c r="H24" s="138"/>
      <c r="I24" s="137"/>
      <c r="J24" s="138"/>
      <c r="K24" s="138"/>
      <c r="L24" s="137"/>
      <c r="M24" s="138"/>
      <c r="N24" s="150"/>
      <c r="O24" s="137"/>
      <c r="P24" s="138"/>
      <c r="Q24" s="150"/>
      <c r="R24" s="137"/>
      <c r="S24" s="138"/>
      <c r="T24" s="150"/>
    </row>
    <row r="25" spans="1:20" s="29" customFormat="1" ht="15.75" thickBot="1" x14ac:dyDescent="0.25">
      <c r="A25" s="134" t="s">
        <v>36</v>
      </c>
      <c r="B25" s="28"/>
      <c r="C25" s="139">
        <f>'Anexo C.3'!$O$29</f>
        <v>0</v>
      </c>
      <c r="D25" s="140">
        <f>'Anexo C.3'!$P$29</f>
        <v>0</v>
      </c>
      <c r="E25" s="140">
        <f>'Anexo C.3'!Q29</f>
        <v>0</v>
      </c>
      <c r="F25" s="139"/>
      <c r="G25" s="140"/>
      <c r="H25" s="140"/>
      <c r="I25" s="139"/>
      <c r="J25" s="140"/>
      <c r="K25" s="140"/>
      <c r="L25" s="139"/>
      <c r="M25" s="140"/>
      <c r="N25" s="151"/>
      <c r="O25" s="139"/>
      <c r="P25" s="140"/>
      <c r="Q25" s="151"/>
      <c r="R25" s="139"/>
      <c r="S25" s="140"/>
      <c r="T25" s="151"/>
    </row>
    <row r="26" spans="1:20" ht="8.25" customHeight="1" thickBot="1" x14ac:dyDescent="0.25">
      <c r="A26" s="27"/>
      <c r="B26" s="27"/>
    </row>
    <row r="27" spans="1:20" s="29" customFormat="1" ht="29.25" customHeight="1" thickBot="1" x14ac:dyDescent="0.25">
      <c r="A27" s="365" t="s">
        <v>62</v>
      </c>
      <c r="B27" s="27"/>
      <c r="C27" s="366">
        <f>C28+C32</f>
        <v>0</v>
      </c>
      <c r="D27" s="367">
        <f t="shared" ref="D27" si="16">D28+D32</f>
        <v>0</v>
      </c>
      <c r="E27" s="367">
        <f t="shared" ref="E27" si="17">E28+E32</f>
        <v>0</v>
      </c>
      <c r="F27" s="366">
        <f t="shared" ref="F27" si="18">F28+F32</f>
        <v>0</v>
      </c>
      <c r="G27" s="367">
        <f t="shared" ref="G27" si="19">G28+G32</f>
        <v>0</v>
      </c>
      <c r="H27" s="367">
        <f t="shared" ref="H27" si="20">H28+H32</f>
        <v>0</v>
      </c>
      <c r="I27" s="366">
        <f t="shared" ref="I27" si="21">I28+I32</f>
        <v>0</v>
      </c>
      <c r="J27" s="367">
        <f t="shared" ref="J27" si="22">J28+J32</f>
        <v>0</v>
      </c>
      <c r="K27" s="367">
        <f t="shared" ref="K27:N27" si="23">K28+K32</f>
        <v>0</v>
      </c>
      <c r="L27" s="366">
        <f t="shared" si="23"/>
        <v>0</v>
      </c>
      <c r="M27" s="367">
        <f t="shared" si="23"/>
        <v>0</v>
      </c>
      <c r="N27" s="368">
        <f t="shared" si="23"/>
        <v>0</v>
      </c>
      <c r="O27" s="366">
        <f t="shared" ref="O27:Q27" si="24">O28+O32</f>
        <v>0</v>
      </c>
      <c r="P27" s="367">
        <f t="shared" si="24"/>
        <v>0</v>
      </c>
      <c r="Q27" s="368">
        <f t="shared" si="24"/>
        <v>0</v>
      </c>
      <c r="R27" s="366">
        <f t="shared" ref="R27:T27" si="25">R28+R32</f>
        <v>0</v>
      </c>
      <c r="S27" s="367">
        <f t="shared" si="25"/>
        <v>0</v>
      </c>
      <c r="T27" s="368">
        <f t="shared" si="25"/>
        <v>0</v>
      </c>
    </row>
    <row r="28" spans="1:20" s="29" customFormat="1" ht="15" customHeight="1" x14ac:dyDescent="0.2">
      <c r="A28" s="132" t="s">
        <v>45</v>
      </c>
      <c r="B28" s="28"/>
      <c r="C28" s="135">
        <f>C29+C30</f>
        <v>0</v>
      </c>
      <c r="D28" s="136">
        <f t="shared" ref="D28" si="26">D29+D30</f>
        <v>0</v>
      </c>
      <c r="E28" s="136">
        <f t="shared" ref="E28" si="27">E29+E30</f>
        <v>0</v>
      </c>
      <c r="F28" s="135">
        <f t="shared" ref="F28" si="28">F29+F30</f>
        <v>0</v>
      </c>
      <c r="G28" s="136">
        <f t="shared" ref="G28" si="29">G29+G30</f>
        <v>0</v>
      </c>
      <c r="H28" s="136">
        <f t="shared" ref="H28" si="30">H29+H30</f>
        <v>0</v>
      </c>
      <c r="I28" s="135">
        <f t="shared" ref="I28" si="31">I29+I30</f>
        <v>0</v>
      </c>
      <c r="J28" s="136">
        <f t="shared" ref="J28" si="32">J29+J30</f>
        <v>0</v>
      </c>
      <c r="K28" s="136">
        <f t="shared" ref="K28:N28" si="33">K29+K30</f>
        <v>0</v>
      </c>
      <c r="L28" s="135">
        <f t="shared" si="33"/>
        <v>0</v>
      </c>
      <c r="M28" s="136">
        <f t="shared" si="33"/>
        <v>0</v>
      </c>
      <c r="N28" s="149">
        <f t="shared" si="33"/>
        <v>0</v>
      </c>
      <c r="O28" s="135">
        <f t="shared" ref="O28:Q28" si="34">O29+O30</f>
        <v>0</v>
      </c>
      <c r="P28" s="136">
        <f t="shared" si="34"/>
        <v>0</v>
      </c>
      <c r="Q28" s="149">
        <f t="shared" si="34"/>
        <v>0</v>
      </c>
      <c r="R28" s="135">
        <f t="shared" ref="R28:T28" si="35">R29+R30</f>
        <v>0</v>
      </c>
      <c r="S28" s="136">
        <f t="shared" si="35"/>
        <v>0</v>
      </c>
      <c r="T28" s="149">
        <f t="shared" si="35"/>
        <v>0</v>
      </c>
    </row>
    <row r="29" spans="1:20" s="29" customFormat="1" ht="15" customHeight="1" x14ac:dyDescent="0.2">
      <c r="A29" s="133" t="s">
        <v>48</v>
      </c>
      <c r="B29" s="28"/>
      <c r="C29" s="137">
        <f>'Anexo C.3'!$F$42</f>
        <v>0</v>
      </c>
      <c r="D29" s="138">
        <f>'Anexo C.3'!$G$42</f>
        <v>0</v>
      </c>
      <c r="E29" s="138">
        <f>'Anexo C.3'!H42</f>
        <v>0</v>
      </c>
      <c r="F29" s="137"/>
      <c r="G29" s="138"/>
      <c r="H29" s="138"/>
      <c r="I29" s="137"/>
      <c r="J29" s="138"/>
      <c r="K29" s="138"/>
      <c r="L29" s="137"/>
      <c r="M29" s="138"/>
      <c r="N29" s="150"/>
      <c r="O29" s="137"/>
      <c r="P29" s="138"/>
      <c r="Q29" s="150"/>
      <c r="R29" s="137"/>
      <c r="S29" s="138"/>
      <c r="T29" s="150"/>
    </row>
    <row r="30" spans="1:20" s="29" customFormat="1" ht="15" customHeight="1" x14ac:dyDescent="0.2">
      <c r="A30" s="133" t="s">
        <v>49</v>
      </c>
      <c r="B30" s="28"/>
      <c r="C30" s="137">
        <f>'Anexo C.3'!$I$42</f>
        <v>0</v>
      </c>
      <c r="D30" s="138">
        <f>'Anexo C.3'!$J$42</f>
        <v>0</v>
      </c>
      <c r="E30" s="138">
        <f>'Anexo C.3'!K42</f>
        <v>0</v>
      </c>
      <c r="F30" s="137"/>
      <c r="G30" s="138"/>
      <c r="H30" s="138"/>
      <c r="I30" s="137"/>
      <c r="J30" s="138"/>
      <c r="K30" s="138"/>
      <c r="L30" s="137"/>
      <c r="M30" s="138"/>
      <c r="N30" s="150"/>
      <c r="O30" s="137"/>
      <c r="P30" s="138"/>
      <c r="Q30" s="150"/>
      <c r="R30" s="137"/>
      <c r="S30" s="138"/>
      <c r="T30" s="150"/>
    </row>
    <row r="31" spans="1:20" s="29" customFormat="1" ht="15" customHeight="1" x14ac:dyDescent="0.2">
      <c r="A31" s="303" t="s">
        <v>141</v>
      </c>
      <c r="B31" s="28"/>
      <c r="C31" s="300">
        <f>'Anexo C.3'!L42</f>
        <v>0</v>
      </c>
      <c r="D31" s="301">
        <f>'Anexo C.3'!M42</f>
        <v>0</v>
      </c>
      <c r="E31" s="301">
        <f>'Anexo C.3'!N42</f>
        <v>0</v>
      </c>
      <c r="F31" s="300"/>
      <c r="G31" s="301"/>
      <c r="H31" s="301"/>
      <c r="I31" s="300"/>
      <c r="J31" s="301"/>
      <c r="K31" s="301"/>
      <c r="L31" s="300"/>
      <c r="M31" s="301"/>
      <c r="N31" s="302"/>
      <c r="O31" s="300"/>
      <c r="P31" s="301"/>
      <c r="Q31" s="302"/>
      <c r="R31" s="300"/>
      <c r="S31" s="301"/>
      <c r="T31" s="302"/>
    </row>
    <row r="32" spans="1:20" s="29" customFormat="1" ht="15.75" thickBot="1" x14ac:dyDescent="0.25">
      <c r="A32" s="134" t="s">
        <v>36</v>
      </c>
      <c r="B32" s="28"/>
      <c r="C32" s="139">
        <f>'Anexo C.3'!$O$42</f>
        <v>0</v>
      </c>
      <c r="D32" s="140">
        <f>'Anexo C.3'!$P$42</f>
        <v>0</v>
      </c>
      <c r="E32" s="140">
        <f>'Anexo C.3'!Q42</f>
        <v>0</v>
      </c>
      <c r="F32" s="139"/>
      <c r="G32" s="140"/>
      <c r="H32" s="140"/>
      <c r="I32" s="139"/>
      <c r="J32" s="140"/>
      <c r="K32" s="140"/>
      <c r="L32" s="139"/>
      <c r="M32" s="140"/>
      <c r="N32" s="151"/>
      <c r="O32" s="139"/>
      <c r="P32" s="140"/>
      <c r="Q32" s="151"/>
      <c r="R32" s="139"/>
      <c r="S32" s="140"/>
      <c r="T32" s="151"/>
    </row>
    <row r="33" spans="1:20" ht="10.5" customHeight="1" thickBot="1" x14ac:dyDescent="0.25">
      <c r="A33" s="27"/>
      <c r="B33" s="27"/>
    </row>
    <row r="34" spans="1:20" s="29" customFormat="1" ht="29.25" customHeight="1" thickBot="1" x14ac:dyDescent="0.25">
      <c r="A34" s="365" t="s">
        <v>61</v>
      </c>
      <c r="B34" s="27"/>
      <c r="C34" s="366">
        <f t="shared" ref="C34:N34" si="36">SUM(C36,C40)</f>
        <v>0</v>
      </c>
      <c r="D34" s="367">
        <f t="shared" si="36"/>
        <v>0</v>
      </c>
      <c r="E34" s="367">
        <f t="shared" si="36"/>
        <v>0</v>
      </c>
      <c r="F34" s="366">
        <f t="shared" si="36"/>
        <v>0</v>
      </c>
      <c r="G34" s="367">
        <f t="shared" si="36"/>
        <v>0</v>
      </c>
      <c r="H34" s="367">
        <f t="shared" si="36"/>
        <v>0</v>
      </c>
      <c r="I34" s="366">
        <f t="shared" si="36"/>
        <v>0</v>
      </c>
      <c r="J34" s="367">
        <f t="shared" si="36"/>
        <v>0</v>
      </c>
      <c r="K34" s="367">
        <f t="shared" si="36"/>
        <v>0</v>
      </c>
      <c r="L34" s="366">
        <f t="shared" si="36"/>
        <v>0</v>
      </c>
      <c r="M34" s="367">
        <f t="shared" si="36"/>
        <v>0</v>
      </c>
      <c r="N34" s="368">
        <f t="shared" si="36"/>
        <v>0</v>
      </c>
      <c r="O34" s="366">
        <f t="shared" ref="O34:Q34" si="37">SUM(O36,O40)</f>
        <v>0</v>
      </c>
      <c r="P34" s="367">
        <f t="shared" si="37"/>
        <v>0</v>
      </c>
      <c r="Q34" s="368">
        <f t="shared" si="37"/>
        <v>0</v>
      </c>
      <c r="R34" s="366">
        <f t="shared" ref="R34:T34" si="38">SUM(R36,R40)</f>
        <v>0</v>
      </c>
      <c r="S34" s="367">
        <f t="shared" si="38"/>
        <v>0</v>
      </c>
      <c r="T34" s="368">
        <f t="shared" si="38"/>
        <v>0</v>
      </c>
    </row>
    <row r="35" spans="1:20" ht="6.75" customHeight="1" thickBot="1" x14ac:dyDescent="0.25">
      <c r="A35" s="92"/>
      <c r="B35" s="48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</row>
    <row r="36" spans="1:20" ht="34.5" customHeight="1" thickBot="1" x14ac:dyDescent="0.25">
      <c r="A36" s="141" t="s">
        <v>141</v>
      </c>
      <c r="B36" s="28"/>
      <c r="C36" s="82">
        <f t="shared" ref="C36:N36" si="39">SUM(C37:C38)</f>
        <v>0</v>
      </c>
      <c r="D36" s="83">
        <f t="shared" si="39"/>
        <v>0</v>
      </c>
      <c r="E36" s="83">
        <f t="shared" si="39"/>
        <v>0</v>
      </c>
      <c r="F36" s="82">
        <f t="shared" si="39"/>
        <v>0</v>
      </c>
      <c r="G36" s="83">
        <f t="shared" si="39"/>
        <v>0</v>
      </c>
      <c r="H36" s="83">
        <f t="shared" si="39"/>
        <v>0</v>
      </c>
      <c r="I36" s="82">
        <f t="shared" si="39"/>
        <v>0</v>
      </c>
      <c r="J36" s="83">
        <f t="shared" si="39"/>
        <v>0</v>
      </c>
      <c r="K36" s="83">
        <f t="shared" si="39"/>
        <v>0</v>
      </c>
      <c r="L36" s="82">
        <f t="shared" si="39"/>
        <v>0</v>
      </c>
      <c r="M36" s="83">
        <f t="shared" si="39"/>
        <v>0</v>
      </c>
      <c r="N36" s="84">
        <f t="shared" si="39"/>
        <v>0</v>
      </c>
      <c r="O36" s="82">
        <f t="shared" ref="O36:Q36" si="40">SUM(O37:O38)</f>
        <v>0</v>
      </c>
      <c r="P36" s="83">
        <f t="shared" si="40"/>
        <v>0</v>
      </c>
      <c r="Q36" s="84">
        <f t="shared" si="40"/>
        <v>0</v>
      </c>
      <c r="R36" s="82">
        <f t="shared" ref="R36:T36" si="41">SUM(R37:R38)</f>
        <v>0</v>
      </c>
      <c r="S36" s="83">
        <f t="shared" si="41"/>
        <v>0</v>
      </c>
      <c r="T36" s="84">
        <f t="shared" si="41"/>
        <v>0</v>
      </c>
    </row>
    <row r="37" spans="1:20" s="29" customFormat="1" ht="15" customHeight="1" x14ac:dyDescent="0.2">
      <c r="A37" s="292" t="s">
        <v>140</v>
      </c>
      <c r="B37" s="91"/>
      <c r="C37" s="286">
        <f>SUM('Anexo C.3'!L56:L58)</f>
        <v>0</v>
      </c>
      <c r="D37" s="287">
        <f>SUM('Anexo C.3'!M56:M58)</f>
        <v>0</v>
      </c>
      <c r="E37" s="287">
        <f>SUM('Anexo C.3'!N56:N58)</f>
        <v>0</v>
      </c>
      <c r="F37" s="286"/>
      <c r="G37" s="287"/>
      <c r="H37" s="287"/>
      <c r="I37" s="286"/>
      <c r="J37" s="287"/>
      <c r="K37" s="287"/>
      <c r="L37" s="286"/>
      <c r="M37" s="287"/>
      <c r="N37" s="288"/>
      <c r="O37" s="286"/>
      <c r="P37" s="287"/>
      <c r="Q37" s="288"/>
      <c r="R37" s="286"/>
      <c r="S37" s="287"/>
      <c r="T37" s="288"/>
    </row>
    <row r="38" spans="1:20" s="29" customFormat="1" ht="15" customHeight="1" thickBot="1" x14ac:dyDescent="0.25">
      <c r="A38" s="293" t="s">
        <v>36</v>
      </c>
      <c r="B38" s="91"/>
      <c r="C38" s="289">
        <f>SUM('Anexo C.3'!L59:L66)</f>
        <v>0</v>
      </c>
      <c r="D38" s="290">
        <f>SUM('Anexo C.3'!M59:M66)</f>
        <v>0</v>
      </c>
      <c r="E38" s="290">
        <f>SUM('Anexo C.3'!N59:N66)</f>
        <v>0</v>
      </c>
      <c r="F38" s="289"/>
      <c r="G38" s="290"/>
      <c r="H38" s="290"/>
      <c r="I38" s="289"/>
      <c r="J38" s="290"/>
      <c r="K38" s="290"/>
      <c r="L38" s="289"/>
      <c r="M38" s="290"/>
      <c r="N38" s="291"/>
      <c r="O38" s="289"/>
      <c r="P38" s="290"/>
      <c r="Q38" s="291"/>
      <c r="R38" s="289"/>
      <c r="S38" s="290"/>
      <c r="T38" s="291"/>
    </row>
    <row r="39" spans="1:20" ht="6.75" customHeight="1" thickBot="1" x14ac:dyDescent="0.25">
      <c r="A39" s="92"/>
      <c r="B39" s="48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</row>
    <row r="40" spans="1:20" ht="34.5" customHeight="1" thickBot="1" x14ac:dyDescent="0.25">
      <c r="A40" s="141" t="s">
        <v>139</v>
      </c>
      <c r="B40" s="28"/>
      <c r="C40" s="82">
        <f t="shared" ref="C40:N40" si="42">SUM(C41:C42)</f>
        <v>0</v>
      </c>
      <c r="D40" s="83">
        <f t="shared" si="42"/>
        <v>0</v>
      </c>
      <c r="E40" s="83">
        <f t="shared" si="42"/>
        <v>0</v>
      </c>
      <c r="F40" s="82">
        <f t="shared" si="42"/>
        <v>0</v>
      </c>
      <c r="G40" s="83">
        <f t="shared" si="42"/>
        <v>0</v>
      </c>
      <c r="H40" s="83">
        <f t="shared" si="42"/>
        <v>0</v>
      </c>
      <c r="I40" s="82">
        <f t="shared" si="42"/>
        <v>0</v>
      </c>
      <c r="J40" s="83">
        <f t="shared" si="42"/>
        <v>0</v>
      </c>
      <c r="K40" s="83">
        <f t="shared" si="42"/>
        <v>0</v>
      </c>
      <c r="L40" s="82">
        <f t="shared" si="42"/>
        <v>0</v>
      </c>
      <c r="M40" s="83">
        <f t="shared" si="42"/>
        <v>0</v>
      </c>
      <c r="N40" s="84">
        <f t="shared" si="42"/>
        <v>0</v>
      </c>
      <c r="O40" s="82">
        <f t="shared" ref="O40:Q40" si="43">SUM(O41:O42)</f>
        <v>0</v>
      </c>
      <c r="P40" s="83">
        <f t="shared" si="43"/>
        <v>0</v>
      </c>
      <c r="Q40" s="84">
        <f t="shared" si="43"/>
        <v>0</v>
      </c>
      <c r="R40" s="82">
        <f t="shared" ref="R40:T40" si="44">SUM(R41:R42)</f>
        <v>0</v>
      </c>
      <c r="S40" s="83">
        <f t="shared" si="44"/>
        <v>0</v>
      </c>
      <c r="T40" s="84">
        <f t="shared" si="44"/>
        <v>0</v>
      </c>
    </row>
    <row r="41" spans="1:20" s="29" customFormat="1" ht="15" customHeight="1" x14ac:dyDescent="0.2">
      <c r="A41" s="292" t="s">
        <v>140</v>
      </c>
      <c r="B41" s="91"/>
      <c r="C41" s="286">
        <f>SUM('Anexo C.3'!O56:O58)</f>
        <v>0</v>
      </c>
      <c r="D41" s="287">
        <f>SUM('Anexo C.3'!P56:P58)</f>
        <v>0</v>
      </c>
      <c r="E41" s="287">
        <f>SUM('Anexo C.3'!Q56:Q58)</f>
        <v>0</v>
      </c>
      <c r="F41" s="286"/>
      <c r="G41" s="287"/>
      <c r="H41" s="287"/>
      <c r="I41" s="286"/>
      <c r="J41" s="287"/>
      <c r="K41" s="287"/>
      <c r="L41" s="286"/>
      <c r="M41" s="287"/>
      <c r="N41" s="288"/>
      <c r="O41" s="286"/>
      <c r="P41" s="287"/>
      <c r="Q41" s="288"/>
      <c r="R41" s="286"/>
      <c r="S41" s="287"/>
      <c r="T41" s="288"/>
    </row>
    <row r="42" spans="1:20" ht="15" customHeight="1" thickBot="1" x14ac:dyDescent="0.25">
      <c r="A42" s="293" t="s">
        <v>36</v>
      </c>
      <c r="B42" s="48"/>
      <c r="C42" s="289">
        <f>SUM('Anexo C.3'!O59:O66)</f>
        <v>0</v>
      </c>
      <c r="D42" s="290">
        <f>SUM('Anexo C.3'!P59:P66)</f>
        <v>0</v>
      </c>
      <c r="E42" s="290">
        <f>SUM('Anexo C.3'!Q59:Q66)</f>
        <v>0</v>
      </c>
      <c r="F42" s="289"/>
      <c r="G42" s="290"/>
      <c r="H42" s="290"/>
      <c r="I42" s="289"/>
      <c r="J42" s="290"/>
      <c r="K42" s="290"/>
      <c r="L42" s="289"/>
      <c r="M42" s="290"/>
      <c r="N42" s="291"/>
      <c r="O42" s="289"/>
      <c r="P42" s="290"/>
      <c r="Q42" s="291"/>
      <c r="R42" s="289"/>
      <c r="S42" s="290"/>
      <c r="T42" s="291"/>
    </row>
    <row r="43" spans="1:20" ht="9.9499999999999993" customHeight="1" thickBot="1" x14ac:dyDescent="0.25">
      <c r="A43" s="129"/>
      <c r="B43" s="27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</row>
    <row r="44" spans="1:20" s="29" customFormat="1" ht="29.25" customHeight="1" thickBot="1" x14ac:dyDescent="0.25">
      <c r="A44" s="365" t="s">
        <v>166</v>
      </c>
      <c r="B44" s="27"/>
      <c r="C44" s="366">
        <f>'Anexo C.3'!L68</f>
        <v>0</v>
      </c>
      <c r="D44" s="367"/>
      <c r="E44" s="367"/>
      <c r="F44" s="366"/>
      <c r="G44" s="367"/>
      <c r="H44" s="367"/>
      <c r="I44" s="366"/>
      <c r="J44" s="367"/>
      <c r="K44" s="367"/>
      <c r="L44" s="366"/>
      <c r="M44" s="367"/>
      <c r="N44" s="368"/>
      <c r="O44" s="366"/>
      <c r="P44" s="367"/>
      <c r="Q44" s="368"/>
      <c r="R44" s="366"/>
      <c r="S44" s="367"/>
      <c r="T44" s="368"/>
    </row>
    <row r="45" spans="1:20" ht="9.9499999999999993" customHeight="1" thickBot="1" x14ac:dyDescent="0.25">
      <c r="A45" s="48"/>
      <c r="B45" s="27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</row>
    <row r="46" spans="1:20" s="29" customFormat="1" ht="29.25" customHeight="1" thickBot="1" x14ac:dyDescent="0.25">
      <c r="A46" s="130" t="s">
        <v>3</v>
      </c>
      <c r="B46" s="28"/>
      <c r="C46" s="88">
        <f t="shared" ref="C46:N46" si="45">SUM(C15,C21,C27,C34,C44)</f>
        <v>0</v>
      </c>
      <c r="D46" s="89">
        <f t="shared" si="45"/>
        <v>0</v>
      </c>
      <c r="E46" s="93">
        <f t="shared" si="45"/>
        <v>0</v>
      </c>
      <c r="F46" s="94">
        <f t="shared" si="45"/>
        <v>0</v>
      </c>
      <c r="G46" s="89">
        <f t="shared" si="45"/>
        <v>0</v>
      </c>
      <c r="H46" s="93">
        <f t="shared" si="45"/>
        <v>0</v>
      </c>
      <c r="I46" s="94">
        <f t="shared" si="45"/>
        <v>0</v>
      </c>
      <c r="J46" s="89">
        <f t="shared" si="45"/>
        <v>0</v>
      </c>
      <c r="K46" s="93">
        <f t="shared" si="45"/>
        <v>0</v>
      </c>
      <c r="L46" s="94">
        <f t="shared" si="45"/>
        <v>0</v>
      </c>
      <c r="M46" s="89">
        <f t="shared" si="45"/>
        <v>0</v>
      </c>
      <c r="N46" s="226">
        <f t="shared" si="45"/>
        <v>0</v>
      </c>
      <c r="O46" s="94">
        <f t="shared" ref="O46:Q46" si="46">SUM(O15,O21,O27,O34,O44)</f>
        <v>0</v>
      </c>
      <c r="P46" s="89">
        <f t="shared" si="46"/>
        <v>0</v>
      </c>
      <c r="Q46" s="226">
        <f t="shared" si="46"/>
        <v>0</v>
      </c>
      <c r="R46" s="94">
        <f t="shared" ref="R46:T46" si="47">SUM(R15,R21,R27,R34,R44)</f>
        <v>0</v>
      </c>
      <c r="S46" s="89">
        <f t="shared" si="47"/>
        <v>0</v>
      </c>
      <c r="T46" s="226">
        <f t="shared" si="47"/>
        <v>0</v>
      </c>
    </row>
    <row r="47" spans="1:20" ht="15" x14ac:dyDescent="0.2">
      <c r="A47" s="50"/>
      <c r="B47" s="48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</row>
    <row r="48" spans="1:20" ht="15" x14ac:dyDescent="0.2">
      <c r="A48" s="50" t="s">
        <v>15</v>
      </c>
      <c r="B48" s="48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</row>
    <row r="49" spans="1:1" ht="15" x14ac:dyDescent="0.2">
      <c r="A49" s="95" t="s">
        <v>164</v>
      </c>
    </row>
    <row r="50" spans="1:1" ht="15" x14ac:dyDescent="0.2">
      <c r="A50" s="19" t="s">
        <v>165</v>
      </c>
    </row>
    <row r="51" spans="1:1" ht="15" x14ac:dyDescent="0.2">
      <c r="A51" s="19"/>
    </row>
  </sheetData>
  <printOptions horizontalCentered="1"/>
  <pageMargins left="0.39370078740157483" right="0.39370078740157483" top="0.39370078740157483" bottom="0.39370078740157483" header="0" footer="0"/>
  <pageSetup paperSize="9" scale="41" orientation="landscape" r:id="rId1"/>
  <headerFooter alignWithMargins="0">
    <oddHeader>&amp;C&amp;F-&amp;A</oddHeader>
    <oddFooter>&amp;C_x000D_&amp;1#&amp;"Calibri"&amp;10&amp;K000000 CONFIDENCIAL(DE)</oddFooter>
  </headerFooter>
  <rowBreaks count="1" manualBreakCount="1">
    <brk id="12" max="25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9">
    <pageSetUpPr fitToPage="1"/>
  </sheetPr>
  <dimension ref="A1:S653"/>
  <sheetViews>
    <sheetView showGridLines="0" tabSelected="1" zoomScale="77" zoomScaleNormal="77" workbookViewId="0">
      <pane xSplit="1" ySplit="14" topLeftCell="B367" activePane="bottomRight" state="frozen"/>
      <selection activeCell="C8" sqref="C8:F8"/>
      <selection pane="topRight" activeCell="C8" sqref="C8:F8"/>
      <selection pane="bottomLeft" activeCell="C8" sqref="C8:F8"/>
      <selection pane="bottomRight" activeCell="F381" sqref="F381"/>
    </sheetView>
  </sheetViews>
  <sheetFormatPr baseColWidth="10" defaultRowHeight="12.75" x14ac:dyDescent="0.2"/>
  <cols>
    <col min="2" max="2" width="15.7109375" customWidth="1"/>
    <col min="3" max="19" width="18.7109375" customWidth="1"/>
  </cols>
  <sheetData>
    <row r="1" spans="1:19" x14ac:dyDescent="0.2">
      <c r="F1" s="205"/>
    </row>
    <row r="2" spans="1:19" ht="20.25" x14ac:dyDescent="0.2">
      <c r="A2" s="12"/>
    </row>
    <row r="5" spans="1:19" ht="23.25" x14ac:dyDescent="0.2">
      <c r="A5" s="18" t="s">
        <v>187</v>
      </c>
    </row>
    <row r="6" spans="1:19" ht="23.25" hidden="1" x14ac:dyDescent="0.2">
      <c r="A6" s="128"/>
    </row>
    <row r="7" spans="1:19" hidden="1" x14ac:dyDescent="0.2"/>
    <row r="8" spans="1:19" ht="13.5" thickBot="1" x14ac:dyDescent="0.25"/>
    <row r="9" spans="1:19" ht="18.75" thickBot="1" x14ac:dyDescent="0.25">
      <c r="A9" s="56" t="s">
        <v>16</v>
      </c>
      <c r="B9" s="56"/>
      <c r="C9" s="56"/>
      <c r="D9" s="124" t="e">
        <f>'Anexo C.1'!$F$7</f>
        <v>#REF!</v>
      </c>
      <c r="E9" s="125"/>
      <c r="F9" s="125"/>
      <c r="G9" s="125"/>
      <c r="H9" s="126"/>
    </row>
    <row r="11" spans="1:19" s="10" customFormat="1" ht="24.95" customHeight="1" x14ac:dyDescent="0.2">
      <c r="A11" s="57" t="s">
        <v>54</v>
      </c>
      <c r="B11" s="412" t="s">
        <v>12</v>
      </c>
      <c r="C11" s="413"/>
      <c r="D11" s="413"/>
      <c r="E11" s="413"/>
      <c r="F11" s="413"/>
      <c r="G11" s="413"/>
      <c r="H11" s="413"/>
      <c r="I11" s="413"/>
      <c r="J11" s="413"/>
      <c r="K11" s="413"/>
      <c r="L11" s="413"/>
      <c r="M11" s="413"/>
      <c r="N11" s="413"/>
      <c r="O11" s="413"/>
      <c r="P11" s="414"/>
      <c r="Q11" s="413"/>
      <c r="R11" s="413"/>
      <c r="S11" s="413"/>
    </row>
    <row r="12" spans="1:19" s="10" customFormat="1" ht="24.95" customHeight="1" x14ac:dyDescent="0.2">
      <c r="A12" s="480" t="s">
        <v>144</v>
      </c>
      <c r="B12" s="412" t="s">
        <v>10</v>
      </c>
      <c r="C12" s="413"/>
      <c r="D12" s="413"/>
      <c r="E12" s="413"/>
      <c r="F12" s="413"/>
      <c r="G12" s="413"/>
      <c r="H12" s="413"/>
      <c r="I12" s="413"/>
      <c r="J12" s="413"/>
      <c r="K12" s="413"/>
      <c r="L12" s="413"/>
      <c r="M12" s="413"/>
      <c r="N12" s="413"/>
      <c r="O12" s="413"/>
      <c r="P12" s="414"/>
      <c r="Q12" s="413"/>
      <c r="R12" s="413"/>
      <c r="S12" s="413"/>
    </row>
    <row r="13" spans="1:19" s="10" customFormat="1" ht="24.95" customHeight="1" x14ac:dyDescent="0.2">
      <c r="A13" s="481"/>
      <c r="B13" s="412" t="s">
        <v>1</v>
      </c>
      <c r="C13" s="413"/>
      <c r="D13" s="413"/>
      <c r="E13" s="413"/>
      <c r="F13" s="413"/>
      <c r="G13" s="413"/>
      <c r="H13" s="413"/>
      <c r="I13" s="413"/>
      <c r="J13" s="413"/>
      <c r="K13" s="413"/>
      <c r="L13" s="413"/>
      <c r="M13" s="413"/>
      <c r="N13" s="413"/>
      <c r="O13" s="413"/>
      <c r="P13" s="414"/>
      <c r="Q13" s="413"/>
      <c r="R13" s="413"/>
      <c r="S13" s="413"/>
    </row>
    <row r="14" spans="1:19" s="10" customFormat="1" ht="35.1" customHeight="1" x14ac:dyDescent="0.2">
      <c r="A14" s="481"/>
      <c r="B14" s="412" t="s">
        <v>127</v>
      </c>
      <c r="C14" s="413"/>
      <c r="D14" s="413"/>
      <c r="E14" s="413"/>
      <c r="F14" s="413"/>
      <c r="G14" s="413"/>
      <c r="H14" s="413"/>
      <c r="I14" s="413"/>
      <c r="J14" s="413"/>
      <c r="K14" s="413"/>
      <c r="L14" s="413"/>
      <c r="M14" s="413"/>
      <c r="N14" s="413"/>
      <c r="O14" s="413"/>
      <c r="P14" s="414"/>
      <c r="Q14" s="413"/>
      <c r="R14" s="413"/>
      <c r="S14" s="413"/>
    </row>
    <row r="15" spans="1:19" x14ac:dyDescent="0.2">
      <c r="A15" s="11">
        <v>45931</v>
      </c>
      <c r="B15" s="11"/>
    </row>
    <row r="16" spans="1:19" x14ac:dyDescent="0.2">
      <c r="A16" s="11">
        <v>45932</v>
      </c>
      <c r="B16" s="441"/>
    </row>
    <row r="17" spans="1:2" x14ac:dyDescent="0.2">
      <c r="A17" s="11">
        <v>45933</v>
      </c>
      <c r="B17" s="441"/>
    </row>
    <row r="18" spans="1:2" x14ac:dyDescent="0.2">
      <c r="A18" s="11">
        <v>45934</v>
      </c>
      <c r="B18" s="441"/>
    </row>
    <row r="19" spans="1:2" x14ac:dyDescent="0.2">
      <c r="A19" s="11">
        <v>45935</v>
      </c>
      <c r="B19" s="441"/>
    </row>
    <row r="20" spans="1:2" x14ac:dyDescent="0.2">
      <c r="A20" s="11">
        <v>45936</v>
      </c>
      <c r="B20" s="441"/>
    </row>
    <row r="21" spans="1:2" x14ac:dyDescent="0.2">
      <c r="A21" s="11">
        <v>45937</v>
      </c>
      <c r="B21" s="441"/>
    </row>
    <row r="22" spans="1:2" x14ac:dyDescent="0.2">
      <c r="A22" s="11">
        <v>45938</v>
      </c>
      <c r="B22" s="441"/>
    </row>
    <row r="23" spans="1:2" x14ac:dyDescent="0.2">
      <c r="A23" s="11">
        <v>45939</v>
      </c>
      <c r="B23" s="441"/>
    </row>
    <row r="24" spans="1:2" x14ac:dyDescent="0.2">
      <c r="A24" s="11">
        <v>45940</v>
      </c>
      <c r="B24" s="441"/>
    </row>
    <row r="25" spans="1:2" x14ac:dyDescent="0.2">
      <c r="A25" s="11">
        <v>45941</v>
      </c>
      <c r="B25" s="441"/>
    </row>
    <row r="26" spans="1:2" x14ac:dyDescent="0.2">
      <c r="A26" s="11">
        <v>45942</v>
      </c>
      <c r="B26" s="441"/>
    </row>
    <row r="27" spans="1:2" x14ac:dyDescent="0.2">
      <c r="A27" s="11">
        <v>45943</v>
      </c>
      <c r="B27" s="441"/>
    </row>
    <row r="28" spans="1:2" x14ac:dyDescent="0.2">
      <c r="A28" s="11">
        <v>45944</v>
      </c>
      <c r="B28" s="441"/>
    </row>
    <row r="29" spans="1:2" x14ac:dyDescent="0.2">
      <c r="A29" s="11">
        <v>45945</v>
      </c>
      <c r="B29" s="441"/>
    </row>
    <row r="30" spans="1:2" x14ac:dyDescent="0.2">
      <c r="A30" s="11">
        <v>45946</v>
      </c>
      <c r="B30" s="441"/>
    </row>
    <row r="31" spans="1:2" x14ac:dyDescent="0.2">
      <c r="A31" s="11">
        <v>45947</v>
      </c>
      <c r="B31" s="441"/>
    </row>
    <row r="32" spans="1:2" x14ac:dyDescent="0.2">
      <c r="A32" s="11">
        <v>45948</v>
      </c>
      <c r="B32" s="441"/>
    </row>
    <row r="33" spans="1:2" x14ac:dyDescent="0.2">
      <c r="A33" s="11">
        <v>45949</v>
      </c>
      <c r="B33" s="441"/>
    </row>
    <row r="34" spans="1:2" x14ac:dyDescent="0.2">
      <c r="A34" s="11">
        <v>45950</v>
      </c>
      <c r="B34" s="441"/>
    </row>
    <row r="35" spans="1:2" x14ac:dyDescent="0.2">
      <c r="A35" s="11">
        <v>45951</v>
      </c>
      <c r="B35" s="441"/>
    </row>
    <row r="36" spans="1:2" x14ac:dyDescent="0.2">
      <c r="A36" s="11">
        <v>45952</v>
      </c>
      <c r="B36" s="441"/>
    </row>
    <row r="37" spans="1:2" x14ac:dyDescent="0.2">
      <c r="A37" s="11">
        <v>45953</v>
      </c>
      <c r="B37" s="441"/>
    </row>
    <row r="38" spans="1:2" x14ac:dyDescent="0.2">
      <c r="A38" s="11">
        <v>45954</v>
      </c>
      <c r="B38" s="441"/>
    </row>
    <row r="39" spans="1:2" x14ac:dyDescent="0.2">
      <c r="A39" s="11">
        <v>45955</v>
      </c>
      <c r="B39" s="441"/>
    </row>
    <row r="40" spans="1:2" x14ac:dyDescent="0.2">
      <c r="A40" s="11">
        <v>45956</v>
      </c>
      <c r="B40" s="441"/>
    </row>
    <row r="41" spans="1:2" x14ac:dyDescent="0.2">
      <c r="A41" s="11">
        <v>45957</v>
      </c>
      <c r="B41" s="441"/>
    </row>
    <row r="42" spans="1:2" x14ac:dyDescent="0.2">
      <c r="A42" s="11">
        <v>45958</v>
      </c>
      <c r="B42" s="441"/>
    </row>
    <row r="43" spans="1:2" x14ac:dyDescent="0.2">
      <c r="A43" s="11">
        <v>45959</v>
      </c>
      <c r="B43" s="441"/>
    </row>
    <row r="44" spans="1:2" x14ac:dyDescent="0.2">
      <c r="A44" s="11">
        <v>45960</v>
      </c>
      <c r="B44" s="441"/>
    </row>
    <row r="45" spans="1:2" x14ac:dyDescent="0.2">
      <c r="A45" s="11">
        <v>45961</v>
      </c>
      <c r="B45" s="441"/>
    </row>
    <row r="46" spans="1:2" x14ac:dyDescent="0.2">
      <c r="A46" s="11">
        <v>45962</v>
      </c>
      <c r="B46" s="441"/>
    </row>
    <row r="47" spans="1:2" x14ac:dyDescent="0.2">
      <c r="A47" s="11">
        <v>45963</v>
      </c>
      <c r="B47" s="441"/>
    </row>
    <row r="48" spans="1:2" x14ac:dyDescent="0.2">
      <c r="A48" s="11">
        <v>45964</v>
      </c>
      <c r="B48" s="441"/>
    </row>
    <row r="49" spans="1:2" x14ac:dyDescent="0.2">
      <c r="A49" s="11">
        <v>45965</v>
      </c>
      <c r="B49" s="441"/>
    </row>
    <row r="50" spans="1:2" x14ac:dyDescent="0.2">
      <c r="A50" s="11">
        <v>45966</v>
      </c>
      <c r="B50" s="441"/>
    </row>
    <row r="51" spans="1:2" x14ac:dyDescent="0.2">
      <c r="A51" s="11">
        <v>45967</v>
      </c>
      <c r="B51" s="441"/>
    </row>
    <row r="52" spans="1:2" x14ac:dyDescent="0.2">
      <c r="A52" s="11">
        <v>45968</v>
      </c>
      <c r="B52" s="441"/>
    </row>
    <row r="53" spans="1:2" x14ac:dyDescent="0.2">
      <c r="A53" s="11">
        <v>45969</v>
      </c>
      <c r="B53" s="441"/>
    </row>
    <row r="54" spans="1:2" x14ac:dyDescent="0.2">
      <c r="A54" s="11">
        <v>45970</v>
      </c>
      <c r="B54" s="441"/>
    </row>
    <row r="55" spans="1:2" x14ac:dyDescent="0.2">
      <c r="A55" s="11">
        <v>45971</v>
      </c>
      <c r="B55" s="441"/>
    </row>
    <row r="56" spans="1:2" x14ac:dyDescent="0.2">
      <c r="A56" s="11">
        <v>45972</v>
      </c>
      <c r="B56" s="441"/>
    </row>
    <row r="57" spans="1:2" x14ac:dyDescent="0.2">
      <c r="A57" s="11">
        <v>45973</v>
      </c>
      <c r="B57" s="441"/>
    </row>
    <row r="58" spans="1:2" x14ac:dyDescent="0.2">
      <c r="A58" s="11">
        <v>45974</v>
      </c>
      <c r="B58" s="441"/>
    </row>
    <row r="59" spans="1:2" x14ac:dyDescent="0.2">
      <c r="A59" s="11">
        <v>45975</v>
      </c>
      <c r="B59" s="441"/>
    </row>
    <row r="60" spans="1:2" x14ac:dyDescent="0.2">
      <c r="A60" s="11">
        <v>45976</v>
      </c>
      <c r="B60" s="441"/>
    </row>
    <row r="61" spans="1:2" x14ac:dyDescent="0.2">
      <c r="A61" s="11">
        <v>45977</v>
      </c>
      <c r="B61" s="441"/>
    </row>
    <row r="62" spans="1:2" x14ac:dyDescent="0.2">
      <c r="A62" s="11">
        <v>45978</v>
      </c>
      <c r="B62" s="441"/>
    </row>
    <row r="63" spans="1:2" x14ac:dyDescent="0.2">
      <c r="A63" s="11">
        <v>45979</v>
      </c>
      <c r="B63" s="441"/>
    </row>
    <row r="64" spans="1:2" x14ac:dyDescent="0.2">
      <c r="A64" s="11">
        <v>45980</v>
      </c>
      <c r="B64" s="441"/>
    </row>
    <row r="65" spans="1:2" x14ac:dyDescent="0.2">
      <c r="A65" s="11">
        <v>45981</v>
      </c>
      <c r="B65" s="441"/>
    </row>
    <row r="66" spans="1:2" x14ac:dyDescent="0.2">
      <c r="A66" s="11">
        <v>45982</v>
      </c>
      <c r="B66" s="441"/>
    </row>
    <row r="67" spans="1:2" x14ac:dyDescent="0.2">
      <c r="A67" s="11">
        <v>45983</v>
      </c>
      <c r="B67" s="441"/>
    </row>
    <row r="68" spans="1:2" x14ac:dyDescent="0.2">
      <c r="A68" s="11">
        <v>45984</v>
      </c>
      <c r="B68" s="441"/>
    </row>
    <row r="69" spans="1:2" x14ac:dyDescent="0.2">
      <c r="A69" s="11">
        <v>45985</v>
      </c>
      <c r="B69" s="441"/>
    </row>
    <row r="70" spans="1:2" x14ac:dyDescent="0.2">
      <c r="A70" s="11">
        <v>45986</v>
      </c>
      <c r="B70" s="441"/>
    </row>
    <row r="71" spans="1:2" x14ac:dyDescent="0.2">
      <c r="A71" s="11">
        <v>45987</v>
      </c>
      <c r="B71" s="441"/>
    </row>
    <row r="72" spans="1:2" x14ac:dyDescent="0.2">
      <c r="A72" s="11">
        <v>45988</v>
      </c>
      <c r="B72" s="441"/>
    </row>
    <row r="73" spans="1:2" x14ac:dyDescent="0.2">
      <c r="A73" s="11">
        <v>45989</v>
      </c>
      <c r="B73" s="441"/>
    </row>
    <row r="74" spans="1:2" x14ac:dyDescent="0.2">
      <c r="A74" s="11">
        <v>45990</v>
      </c>
      <c r="B74" s="441"/>
    </row>
    <row r="75" spans="1:2" x14ac:dyDescent="0.2">
      <c r="A75" s="11">
        <v>45991</v>
      </c>
      <c r="B75" s="441"/>
    </row>
    <row r="76" spans="1:2" x14ac:dyDescent="0.2">
      <c r="A76" s="11">
        <v>45992</v>
      </c>
      <c r="B76" s="441"/>
    </row>
    <row r="77" spans="1:2" x14ac:dyDescent="0.2">
      <c r="A77" s="11">
        <v>45993</v>
      </c>
      <c r="B77" s="441"/>
    </row>
    <row r="78" spans="1:2" x14ac:dyDescent="0.2">
      <c r="A78" s="11">
        <v>45994</v>
      </c>
      <c r="B78" s="441"/>
    </row>
    <row r="79" spans="1:2" x14ac:dyDescent="0.2">
      <c r="A79" s="11">
        <v>45995</v>
      </c>
      <c r="B79" s="441"/>
    </row>
    <row r="80" spans="1:2" x14ac:dyDescent="0.2">
      <c r="A80" s="11">
        <v>45996</v>
      </c>
      <c r="B80" s="441"/>
    </row>
    <row r="81" spans="1:2" x14ac:dyDescent="0.2">
      <c r="A81" s="11">
        <v>45997</v>
      </c>
      <c r="B81" s="441"/>
    </row>
    <row r="82" spans="1:2" x14ac:dyDescent="0.2">
      <c r="A82" s="11">
        <v>45998</v>
      </c>
      <c r="B82" s="441"/>
    </row>
    <row r="83" spans="1:2" x14ac:dyDescent="0.2">
      <c r="A83" s="11">
        <v>45999</v>
      </c>
      <c r="B83" s="441"/>
    </row>
    <row r="84" spans="1:2" x14ac:dyDescent="0.2">
      <c r="A84" s="11">
        <v>46000</v>
      </c>
      <c r="B84" s="441"/>
    </row>
    <row r="85" spans="1:2" x14ac:dyDescent="0.2">
      <c r="A85" s="11">
        <v>46001</v>
      </c>
      <c r="B85" s="441"/>
    </row>
    <row r="86" spans="1:2" x14ac:dyDescent="0.2">
      <c r="A86" s="11">
        <v>46002</v>
      </c>
      <c r="B86" s="441"/>
    </row>
    <row r="87" spans="1:2" x14ac:dyDescent="0.2">
      <c r="A87" s="11">
        <v>46003</v>
      </c>
      <c r="B87" s="441"/>
    </row>
    <row r="88" spans="1:2" x14ac:dyDescent="0.2">
      <c r="A88" s="11">
        <v>46004</v>
      </c>
      <c r="B88" s="441"/>
    </row>
    <row r="89" spans="1:2" x14ac:dyDescent="0.2">
      <c r="A89" s="11">
        <v>46005</v>
      </c>
      <c r="B89" s="441"/>
    </row>
    <row r="90" spans="1:2" x14ac:dyDescent="0.2">
      <c r="A90" s="11">
        <v>46006</v>
      </c>
      <c r="B90" s="441"/>
    </row>
    <row r="91" spans="1:2" x14ac:dyDescent="0.2">
      <c r="A91" s="11">
        <v>46007</v>
      </c>
      <c r="B91" s="441"/>
    </row>
    <row r="92" spans="1:2" x14ac:dyDescent="0.2">
      <c r="A92" s="11">
        <v>46008</v>
      </c>
      <c r="B92" s="441"/>
    </row>
    <row r="93" spans="1:2" x14ac:dyDescent="0.2">
      <c r="A93" s="11">
        <v>46009</v>
      </c>
      <c r="B93" s="441"/>
    </row>
    <row r="94" spans="1:2" x14ac:dyDescent="0.2">
      <c r="A94" s="11">
        <v>46010</v>
      </c>
      <c r="B94" s="441"/>
    </row>
    <row r="95" spans="1:2" x14ac:dyDescent="0.2">
      <c r="A95" s="11">
        <v>46011</v>
      </c>
      <c r="B95" s="441"/>
    </row>
    <row r="96" spans="1:2" x14ac:dyDescent="0.2">
      <c r="A96" s="11">
        <v>46012</v>
      </c>
      <c r="B96" s="441"/>
    </row>
    <row r="97" spans="1:2" x14ac:dyDescent="0.2">
      <c r="A97" s="11">
        <v>46013</v>
      </c>
      <c r="B97" s="441"/>
    </row>
    <row r="98" spans="1:2" x14ac:dyDescent="0.2">
      <c r="A98" s="11">
        <v>46014</v>
      </c>
      <c r="B98" s="441"/>
    </row>
    <row r="99" spans="1:2" x14ac:dyDescent="0.2">
      <c r="A99" s="11">
        <v>46015</v>
      </c>
      <c r="B99" s="441"/>
    </row>
    <row r="100" spans="1:2" x14ac:dyDescent="0.2">
      <c r="A100" s="11">
        <v>46016</v>
      </c>
      <c r="B100" s="441"/>
    </row>
    <row r="101" spans="1:2" x14ac:dyDescent="0.2">
      <c r="A101" s="11">
        <v>46017</v>
      </c>
      <c r="B101" s="441"/>
    </row>
    <row r="102" spans="1:2" x14ac:dyDescent="0.2">
      <c r="A102" s="11">
        <v>46018</v>
      </c>
      <c r="B102" s="441"/>
    </row>
    <row r="103" spans="1:2" x14ac:dyDescent="0.2">
      <c r="A103" s="11">
        <v>46019</v>
      </c>
      <c r="B103" s="441"/>
    </row>
    <row r="104" spans="1:2" x14ac:dyDescent="0.2">
      <c r="A104" s="11">
        <v>46020</v>
      </c>
      <c r="B104" s="441"/>
    </row>
    <row r="105" spans="1:2" x14ac:dyDescent="0.2">
      <c r="A105" s="11">
        <v>46021</v>
      </c>
      <c r="B105" s="441"/>
    </row>
    <row r="106" spans="1:2" x14ac:dyDescent="0.2">
      <c r="A106" s="11">
        <v>46022</v>
      </c>
      <c r="B106" s="441"/>
    </row>
    <row r="107" spans="1:2" x14ac:dyDescent="0.2">
      <c r="A107" s="11">
        <v>46023</v>
      </c>
      <c r="B107" s="441"/>
    </row>
    <row r="108" spans="1:2" x14ac:dyDescent="0.2">
      <c r="A108" s="11">
        <v>46024</v>
      </c>
      <c r="B108" s="441"/>
    </row>
    <row r="109" spans="1:2" x14ac:dyDescent="0.2">
      <c r="A109" s="11">
        <v>46025</v>
      </c>
      <c r="B109" s="441"/>
    </row>
    <row r="110" spans="1:2" x14ac:dyDescent="0.2">
      <c r="A110" s="11">
        <v>46026</v>
      </c>
      <c r="B110" s="441"/>
    </row>
    <row r="111" spans="1:2" x14ac:dyDescent="0.2">
      <c r="A111" s="11">
        <v>46027</v>
      </c>
      <c r="B111" s="441"/>
    </row>
    <row r="112" spans="1:2" x14ac:dyDescent="0.2">
      <c r="A112" s="11">
        <v>46028</v>
      </c>
      <c r="B112" s="441"/>
    </row>
    <row r="113" spans="1:2" x14ac:dyDescent="0.2">
      <c r="A113" s="11">
        <v>46029</v>
      </c>
      <c r="B113" s="441"/>
    </row>
    <row r="114" spans="1:2" x14ac:dyDescent="0.2">
      <c r="A114" s="11">
        <v>46030</v>
      </c>
      <c r="B114" s="441"/>
    </row>
    <row r="115" spans="1:2" x14ac:dyDescent="0.2">
      <c r="A115" s="11">
        <v>46031</v>
      </c>
      <c r="B115" s="441"/>
    </row>
    <row r="116" spans="1:2" x14ac:dyDescent="0.2">
      <c r="A116" s="11">
        <v>46032</v>
      </c>
      <c r="B116" s="441"/>
    </row>
    <row r="117" spans="1:2" x14ac:dyDescent="0.2">
      <c r="A117" s="11">
        <v>46033</v>
      </c>
      <c r="B117" s="441"/>
    </row>
    <row r="118" spans="1:2" x14ac:dyDescent="0.2">
      <c r="A118" s="11">
        <v>46034</v>
      </c>
      <c r="B118" s="441"/>
    </row>
    <row r="119" spans="1:2" x14ac:dyDescent="0.2">
      <c r="A119" s="11">
        <v>46035</v>
      </c>
      <c r="B119" s="441"/>
    </row>
    <row r="120" spans="1:2" x14ac:dyDescent="0.2">
      <c r="A120" s="11">
        <v>46036</v>
      </c>
      <c r="B120" s="441"/>
    </row>
    <row r="121" spans="1:2" x14ac:dyDescent="0.2">
      <c r="A121" s="11">
        <v>46037</v>
      </c>
      <c r="B121" s="441"/>
    </row>
    <row r="122" spans="1:2" x14ac:dyDescent="0.2">
      <c r="A122" s="11">
        <v>46038</v>
      </c>
      <c r="B122" s="441"/>
    </row>
    <row r="123" spans="1:2" x14ac:dyDescent="0.2">
      <c r="A123" s="11">
        <v>46039</v>
      </c>
      <c r="B123" s="441"/>
    </row>
    <row r="124" spans="1:2" x14ac:dyDescent="0.2">
      <c r="A124" s="11">
        <v>46040</v>
      </c>
      <c r="B124" s="441"/>
    </row>
    <row r="125" spans="1:2" x14ac:dyDescent="0.2">
      <c r="A125" s="11">
        <v>46041</v>
      </c>
      <c r="B125" s="441"/>
    </row>
    <row r="126" spans="1:2" x14ac:dyDescent="0.2">
      <c r="A126" s="11">
        <v>46042</v>
      </c>
      <c r="B126" s="441"/>
    </row>
    <row r="127" spans="1:2" x14ac:dyDescent="0.2">
      <c r="A127" s="11">
        <v>46043</v>
      </c>
      <c r="B127" s="441"/>
    </row>
    <row r="128" spans="1:2" x14ac:dyDescent="0.2">
      <c r="A128" s="11">
        <v>46044</v>
      </c>
      <c r="B128" s="441"/>
    </row>
    <row r="129" spans="1:2" x14ac:dyDescent="0.2">
      <c r="A129" s="11">
        <v>46045</v>
      </c>
      <c r="B129" s="441"/>
    </row>
    <row r="130" spans="1:2" x14ac:dyDescent="0.2">
      <c r="A130" s="11">
        <v>46046</v>
      </c>
      <c r="B130" s="441"/>
    </row>
    <row r="131" spans="1:2" x14ac:dyDescent="0.2">
      <c r="A131" s="11">
        <v>46047</v>
      </c>
      <c r="B131" s="441"/>
    </row>
    <row r="132" spans="1:2" x14ac:dyDescent="0.2">
      <c r="A132" s="11">
        <v>46048</v>
      </c>
      <c r="B132" s="441"/>
    </row>
    <row r="133" spans="1:2" x14ac:dyDescent="0.2">
      <c r="A133" s="11">
        <v>46049</v>
      </c>
      <c r="B133" s="441"/>
    </row>
    <row r="134" spans="1:2" x14ac:dyDescent="0.2">
      <c r="A134" s="11">
        <v>46050</v>
      </c>
      <c r="B134" s="441"/>
    </row>
    <row r="135" spans="1:2" x14ac:dyDescent="0.2">
      <c r="A135" s="11">
        <v>46051</v>
      </c>
      <c r="B135" s="441"/>
    </row>
    <row r="136" spans="1:2" x14ac:dyDescent="0.2">
      <c r="A136" s="11">
        <v>46052</v>
      </c>
      <c r="B136" s="441"/>
    </row>
    <row r="137" spans="1:2" x14ac:dyDescent="0.2">
      <c r="A137" s="11">
        <v>46053</v>
      </c>
      <c r="B137" s="441"/>
    </row>
    <row r="138" spans="1:2" x14ac:dyDescent="0.2">
      <c r="A138" s="11">
        <v>46054</v>
      </c>
      <c r="B138" s="441"/>
    </row>
    <row r="139" spans="1:2" x14ac:dyDescent="0.2">
      <c r="A139" s="11">
        <v>46055</v>
      </c>
      <c r="B139" s="441"/>
    </row>
    <row r="140" spans="1:2" x14ac:dyDescent="0.2">
      <c r="A140" s="11">
        <v>46056</v>
      </c>
      <c r="B140" s="441"/>
    </row>
    <row r="141" spans="1:2" x14ac:dyDescent="0.2">
      <c r="A141" s="11">
        <v>46057</v>
      </c>
      <c r="B141" s="441"/>
    </row>
    <row r="142" spans="1:2" x14ac:dyDescent="0.2">
      <c r="A142" s="11">
        <v>46058</v>
      </c>
      <c r="B142" s="441"/>
    </row>
    <row r="143" spans="1:2" x14ac:dyDescent="0.2">
      <c r="A143" s="11">
        <v>46059</v>
      </c>
      <c r="B143" s="441"/>
    </row>
    <row r="144" spans="1:2" x14ac:dyDescent="0.2">
      <c r="A144" s="11">
        <v>46060</v>
      </c>
      <c r="B144" s="441"/>
    </row>
    <row r="145" spans="1:2" x14ac:dyDescent="0.2">
      <c r="A145" s="11">
        <v>46061</v>
      </c>
      <c r="B145" s="441"/>
    </row>
    <row r="146" spans="1:2" x14ac:dyDescent="0.2">
      <c r="A146" s="11">
        <v>46062</v>
      </c>
      <c r="B146" s="441"/>
    </row>
    <row r="147" spans="1:2" x14ac:dyDescent="0.2">
      <c r="A147" s="11">
        <v>46063</v>
      </c>
      <c r="B147" s="441"/>
    </row>
    <row r="148" spans="1:2" x14ac:dyDescent="0.2">
      <c r="A148" s="11">
        <v>46064</v>
      </c>
      <c r="B148" s="441"/>
    </row>
    <row r="149" spans="1:2" x14ac:dyDescent="0.2">
      <c r="A149" s="11">
        <v>46065</v>
      </c>
      <c r="B149" s="441"/>
    </row>
    <row r="150" spans="1:2" x14ac:dyDescent="0.2">
      <c r="A150" s="11">
        <v>46066</v>
      </c>
      <c r="B150" s="441"/>
    </row>
    <row r="151" spans="1:2" x14ac:dyDescent="0.2">
      <c r="A151" s="11">
        <v>46067</v>
      </c>
      <c r="B151" s="441"/>
    </row>
    <row r="152" spans="1:2" x14ac:dyDescent="0.2">
      <c r="A152" s="11">
        <v>46068</v>
      </c>
      <c r="B152" s="441"/>
    </row>
    <row r="153" spans="1:2" x14ac:dyDescent="0.2">
      <c r="A153" s="11">
        <v>46069</v>
      </c>
      <c r="B153" s="441"/>
    </row>
    <row r="154" spans="1:2" x14ac:dyDescent="0.2">
      <c r="A154" s="11">
        <v>46070</v>
      </c>
      <c r="B154" s="441"/>
    </row>
    <row r="155" spans="1:2" x14ac:dyDescent="0.2">
      <c r="A155" s="11">
        <v>46071</v>
      </c>
      <c r="B155" s="441"/>
    </row>
    <row r="156" spans="1:2" x14ac:dyDescent="0.2">
      <c r="A156" s="11">
        <v>46072</v>
      </c>
      <c r="B156" s="441"/>
    </row>
    <row r="157" spans="1:2" x14ac:dyDescent="0.2">
      <c r="A157" s="11">
        <v>46073</v>
      </c>
      <c r="B157" s="441"/>
    </row>
    <row r="158" spans="1:2" x14ac:dyDescent="0.2">
      <c r="A158" s="11">
        <v>46074</v>
      </c>
      <c r="B158" s="441"/>
    </row>
    <row r="159" spans="1:2" x14ac:dyDescent="0.2">
      <c r="A159" s="11">
        <v>46075</v>
      </c>
      <c r="B159" s="441"/>
    </row>
    <row r="160" spans="1:2" x14ac:dyDescent="0.2">
      <c r="A160" s="11">
        <v>46076</v>
      </c>
      <c r="B160" s="441"/>
    </row>
    <row r="161" spans="1:2" x14ac:dyDescent="0.2">
      <c r="A161" s="11">
        <v>46077</v>
      </c>
      <c r="B161" s="441"/>
    </row>
    <row r="162" spans="1:2" x14ac:dyDescent="0.2">
      <c r="A162" s="11">
        <v>46078</v>
      </c>
      <c r="B162" s="441"/>
    </row>
    <row r="163" spans="1:2" x14ac:dyDescent="0.2">
      <c r="A163" s="11">
        <v>46079</v>
      </c>
      <c r="B163" s="441"/>
    </row>
    <row r="164" spans="1:2" x14ac:dyDescent="0.2">
      <c r="A164" s="11">
        <v>46080</v>
      </c>
      <c r="B164" s="441"/>
    </row>
    <row r="165" spans="1:2" x14ac:dyDescent="0.2">
      <c r="A165" s="11">
        <v>46081</v>
      </c>
      <c r="B165" s="441"/>
    </row>
    <row r="166" spans="1:2" x14ac:dyDescent="0.2">
      <c r="A166" s="11">
        <v>46082</v>
      </c>
      <c r="B166" s="441"/>
    </row>
    <row r="167" spans="1:2" x14ac:dyDescent="0.2">
      <c r="A167" s="11">
        <v>46083</v>
      </c>
      <c r="B167" s="441"/>
    </row>
    <row r="168" spans="1:2" x14ac:dyDescent="0.2">
      <c r="A168" s="11">
        <v>46084</v>
      </c>
      <c r="B168" s="441"/>
    </row>
    <row r="169" spans="1:2" x14ac:dyDescent="0.2">
      <c r="A169" s="11">
        <v>46085</v>
      </c>
      <c r="B169" s="441"/>
    </row>
    <row r="170" spans="1:2" x14ac:dyDescent="0.2">
      <c r="A170" s="11">
        <v>46086</v>
      </c>
      <c r="B170" s="441"/>
    </row>
    <row r="171" spans="1:2" x14ac:dyDescent="0.2">
      <c r="A171" s="11">
        <v>46087</v>
      </c>
      <c r="B171" s="441"/>
    </row>
    <row r="172" spans="1:2" x14ac:dyDescent="0.2">
      <c r="A172" s="11">
        <v>46088</v>
      </c>
      <c r="B172" s="441"/>
    </row>
    <row r="173" spans="1:2" x14ac:dyDescent="0.2">
      <c r="A173" s="11">
        <v>46089</v>
      </c>
      <c r="B173" s="441"/>
    </row>
    <row r="174" spans="1:2" x14ac:dyDescent="0.2">
      <c r="A174" s="11">
        <v>46090</v>
      </c>
      <c r="B174" s="441"/>
    </row>
    <row r="175" spans="1:2" x14ac:dyDescent="0.2">
      <c r="A175" s="11">
        <v>46091</v>
      </c>
      <c r="B175" s="441"/>
    </row>
    <row r="176" spans="1:2" x14ac:dyDescent="0.2">
      <c r="A176" s="11">
        <v>46092</v>
      </c>
      <c r="B176" s="441"/>
    </row>
    <row r="177" spans="1:2" x14ac:dyDescent="0.2">
      <c r="A177" s="11">
        <v>46093</v>
      </c>
      <c r="B177" s="441"/>
    </row>
    <row r="178" spans="1:2" x14ac:dyDescent="0.2">
      <c r="A178" s="11">
        <v>46094</v>
      </c>
      <c r="B178" s="441"/>
    </row>
    <row r="179" spans="1:2" x14ac:dyDescent="0.2">
      <c r="A179" s="11">
        <v>46095</v>
      </c>
      <c r="B179" s="441"/>
    </row>
    <row r="180" spans="1:2" x14ac:dyDescent="0.2">
      <c r="A180" s="11">
        <v>46096</v>
      </c>
      <c r="B180" s="441"/>
    </row>
    <row r="181" spans="1:2" x14ac:dyDescent="0.2">
      <c r="A181" s="11">
        <v>46097</v>
      </c>
      <c r="B181" s="441"/>
    </row>
    <row r="182" spans="1:2" x14ac:dyDescent="0.2">
      <c r="A182" s="11">
        <v>46098</v>
      </c>
      <c r="B182" s="441"/>
    </row>
    <row r="183" spans="1:2" x14ac:dyDescent="0.2">
      <c r="A183" s="11">
        <v>46099</v>
      </c>
      <c r="B183" s="441"/>
    </row>
    <row r="184" spans="1:2" x14ac:dyDescent="0.2">
      <c r="A184" s="11">
        <v>46100</v>
      </c>
      <c r="B184" s="441"/>
    </row>
    <row r="185" spans="1:2" x14ac:dyDescent="0.2">
      <c r="A185" s="11">
        <v>46101</v>
      </c>
      <c r="B185" s="441"/>
    </row>
    <row r="186" spans="1:2" x14ac:dyDescent="0.2">
      <c r="A186" s="11">
        <v>46102</v>
      </c>
      <c r="B186" s="441"/>
    </row>
    <row r="187" spans="1:2" x14ac:dyDescent="0.2">
      <c r="A187" s="11">
        <v>46103</v>
      </c>
      <c r="B187" s="441"/>
    </row>
    <row r="188" spans="1:2" x14ac:dyDescent="0.2">
      <c r="A188" s="11">
        <v>46104</v>
      </c>
      <c r="B188" s="441"/>
    </row>
    <row r="189" spans="1:2" x14ac:dyDescent="0.2">
      <c r="A189" s="11">
        <v>46105</v>
      </c>
      <c r="B189" s="441"/>
    </row>
    <row r="190" spans="1:2" x14ac:dyDescent="0.2">
      <c r="A190" s="11">
        <v>46106</v>
      </c>
      <c r="B190" s="441"/>
    </row>
    <row r="191" spans="1:2" x14ac:dyDescent="0.2">
      <c r="A191" s="11">
        <v>46107</v>
      </c>
      <c r="B191" s="441"/>
    </row>
    <row r="192" spans="1:2" x14ac:dyDescent="0.2">
      <c r="A192" s="11">
        <v>46108</v>
      </c>
      <c r="B192" s="441"/>
    </row>
    <row r="193" spans="1:2" x14ac:dyDescent="0.2">
      <c r="A193" s="11">
        <v>46109</v>
      </c>
      <c r="B193" s="441"/>
    </row>
    <row r="194" spans="1:2" x14ac:dyDescent="0.2">
      <c r="A194" s="11">
        <v>46110</v>
      </c>
      <c r="B194" s="441"/>
    </row>
    <row r="195" spans="1:2" x14ac:dyDescent="0.2">
      <c r="A195" s="11">
        <v>46111</v>
      </c>
      <c r="B195" s="441"/>
    </row>
    <row r="196" spans="1:2" x14ac:dyDescent="0.2">
      <c r="A196" s="11">
        <v>46112</v>
      </c>
      <c r="B196" s="441"/>
    </row>
    <row r="197" spans="1:2" x14ac:dyDescent="0.2">
      <c r="A197" s="11">
        <v>46113</v>
      </c>
      <c r="B197" s="441"/>
    </row>
    <row r="198" spans="1:2" x14ac:dyDescent="0.2">
      <c r="A198" s="11">
        <v>46114</v>
      </c>
      <c r="B198" s="441"/>
    </row>
    <row r="199" spans="1:2" x14ac:dyDescent="0.2">
      <c r="A199" s="11">
        <v>46115</v>
      </c>
      <c r="B199" s="441"/>
    </row>
    <row r="200" spans="1:2" x14ac:dyDescent="0.2">
      <c r="A200" s="11">
        <v>46116</v>
      </c>
      <c r="B200" s="441"/>
    </row>
    <row r="201" spans="1:2" x14ac:dyDescent="0.2">
      <c r="A201" s="11">
        <v>46117</v>
      </c>
      <c r="B201" s="441"/>
    </row>
    <row r="202" spans="1:2" x14ac:dyDescent="0.2">
      <c r="A202" s="11">
        <v>46118</v>
      </c>
      <c r="B202" s="441"/>
    </row>
    <row r="203" spans="1:2" x14ac:dyDescent="0.2">
      <c r="A203" s="11">
        <v>46119</v>
      </c>
      <c r="B203" s="441"/>
    </row>
    <row r="204" spans="1:2" x14ac:dyDescent="0.2">
      <c r="A204" s="11">
        <v>46120</v>
      </c>
      <c r="B204" s="441"/>
    </row>
    <row r="205" spans="1:2" x14ac:dyDescent="0.2">
      <c r="A205" s="11">
        <v>46121</v>
      </c>
      <c r="B205" s="441"/>
    </row>
    <row r="206" spans="1:2" x14ac:dyDescent="0.2">
      <c r="A206" s="11">
        <v>46122</v>
      </c>
      <c r="B206" s="441"/>
    </row>
    <row r="207" spans="1:2" x14ac:dyDescent="0.2">
      <c r="A207" s="11">
        <v>46123</v>
      </c>
      <c r="B207" s="441"/>
    </row>
    <row r="208" spans="1:2" x14ac:dyDescent="0.2">
      <c r="A208" s="11">
        <v>46124</v>
      </c>
      <c r="B208" s="441"/>
    </row>
    <row r="209" spans="1:2" x14ac:dyDescent="0.2">
      <c r="A209" s="11">
        <v>46125</v>
      </c>
      <c r="B209" s="441"/>
    </row>
    <row r="210" spans="1:2" x14ac:dyDescent="0.2">
      <c r="A210" s="11">
        <v>46126</v>
      </c>
      <c r="B210" s="441"/>
    </row>
    <row r="211" spans="1:2" x14ac:dyDescent="0.2">
      <c r="A211" s="11">
        <v>46127</v>
      </c>
      <c r="B211" s="441"/>
    </row>
    <row r="212" spans="1:2" x14ac:dyDescent="0.2">
      <c r="A212" s="11">
        <v>46128</v>
      </c>
      <c r="B212" s="441"/>
    </row>
    <row r="213" spans="1:2" x14ac:dyDescent="0.2">
      <c r="A213" s="11">
        <v>46129</v>
      </c>
      <c r="B213" s="441"/>
    </row>
    <row r="214" spans="1:2" x14ac:dyDescent="0.2">
      <c r="A214" s="11">
        <v>46130</v>
      </c>
      <c r="B214" s="441"/>
    </row>
    <row r="215" spans="1:2" x14ac:dyDescent="0.2">
      <c r="A215" s="11">
        <v>46131</v>
      </c>
      <c r="B215" s="441"/>
    </row>
    <row r="216" spans="1:2" x14ac:dyDescent="0.2">
      <c r="A216" s="11">
        <v>46132</v>
      </c>
      <c r="B216" s="441"/>
    </row>
    <row r="217" spans="1:2" x14ac:dyDescent="0.2">
      <c r="A217" s="11">
        <v>46133</v>
      </c>
      <c r="B217" s="441"/>
    </row>
    <row r="218" spans="1:2" x14ac:dyDescent="0.2">
      <c r="A218" s="11">
        <v>46134</v>
      </c>
      <c r="B218" s="441"/>
    </row>
    <row r="219" spans="1:2" x14ac:dyDescent="0.2">
      <c r="A219" s="11">
        <v>46135</v>
      </c>
      <c r="B219" s="441"/>
    </row>
    <row r="220" spans="1:2" x14ac:dyDescent="0.2">
      <c r="A220" s="11">
        <v>46136</v>
      </c>
      <c r="B220" s="441"/>
    </row>
    <row r="221" spans="1:2" x14ac:dyDescent="0.2">
      <c r="A221" s="11">
        <v>46137</v>
      </c>
      <c r="B221" s="441"/>
    </row>
    <row r="222" spans="1:2" x14ac:dyDescent="0.2">
      <c r="A222" s="11">
        <v>46138</v>
      </c>
      <c r="B222" s="441"/>
    </row>
    <row r="223" spans="1:2" x14ac:dyDescent="0.2">
      <c r="A223" s="11">
        <v>46139</v>
      </c>
      <c r="B223" s="441"/>
    </row>
    <row r="224" spans="1:2" x14ac:dyDescent="0.2">
      <c r="A224" s="11">
        <v>46140</v>
      </c>
      <c r="B224" s="441"/>
    </row>
    <row r="225" spans="1:2" x14ac:dyDescent="0.2">
      <c r="A225" s="11">
        <v>46141</v>
      </c>
      <c r="B225" s="441"/>
    </row>
    <row r="226" spans="1:2" x14ac:dyDescent="0.2">
      <c r="A226" s="11">
        <v>46142</v>
      </c>
      <c r="B226" s="441"/>
    </row>
    <row r="227" spans="1:2" x14ac:dyDescent="0.2">
      <c r="A227" s="11">
        <v>46143</v>
      </c>
      <c r="B227" s="441"/>
    </row>
    <row r="228" spans="1:2" x14ac:dyDescent="0.2">
      <c r="A228" s="11">
        <v>46144</v>
      </c>
      <c r="B228" s="441"/>
    </row>
    <row r="229" spans="1:2" x14ac:dyDescent="0.2">
      <c r="A229" s="11">
        <v>46145</v>
      </c>
      <c r="B229" s="441"/>
    </row>
    <row r="230" spans="1:2" x14ac:dyDescent="0.2">
      <c r="A230" s="11">
        <v>46146</v>
      </c>
      <c r="B230" s="441"/>
    </row>
    <row r="231" spans="1:2" x14ac:dyDescent="0.2">
      <c r="A231" s="11">
        <v>46147</v>
      </c>
      <c r="B231" s="441"/>
    </row>
    <row r="232" spans="1:2" x14ac:dyDescent="0.2">
      <c r="A232" s="11">
        <v>46148</v>
      </c>
      <c r="B232" s="441"/>
    </row>
    <row r="233" spans="1:2" x14ac:dyDescent="0.2">
      <c r="A233" s="11">
        <v>46149</v>
      </c>
      <c r="B233" s="441"/>
    </row>
    <row r="234" spans="1:2" x14ac:dyDescent="0.2">
      <c r="A234" s="11">
        <v>46150</v>
      </c>
      <c r="B234" s="441"/>
    </row>
    <row r="235" spans="1:2" x14ac:dyDescent="0.2">
      <c r="A235" s="11">
        <v>46151</v>
      </c>
      <c r="B235" s="441"/>
    </row>
    <row r="236" spans="1:2" x14ac:dyDescent="0.2">
      <c r="A236" s="11">
        <v>46152</v>
      </c>
      <c r="B236" s="441"/>
    </row>
    <row r="237" spans="1:2" x14ac:dyDescent="0.2">
      <c r="A237" s="11">
        <v>46153</v>
      </c>
      <c r="B237" s="441"/>
    </row>
    <row r="238" spans="1:2" x14ac:dyDescent="0.2">
      <c r="A238" s="11">
        <v>46154</v>
      </c>
      <c r="B238" s="441"/>
    </row>
    <row r="239" spans="1:2" x14ac:dyDescent="0.2">
      <c r="A239" s="11">
        <v>46155</v>
      </c>
      <c r="B239" s="441"/>
    </row>
    <row r="240" spans="1:2" x14ac:dyDescent="0.2">
      <c r="A240" s="11">
        <v>46156</v>
      </c>
      <c r="B240" s="441"/>
    </row>
    <row r="241" spans="1:2" x14ac:dyDescent="0.2">
      <c r="A241" s="11">
        <v>46157</v>
      </c>
      <c r="B241" s="441"/>
    </row>
    <row r="242" spans="1:2" x14ac:dyDescent="0.2">
      <c r="A242" s="11">
        <v>46158</v>
      </c>
      <c r="B242" s="441"/>
    </row>
    <row r="243" spans="1:2" x14ac:dyDescent="0.2">
      <c r="A243" s="11">
        <v>46159</v>
      </c>
      <c r="B243" s="441"/>
    </row>
    <row r="244" spans="1:2" x14ac:dyDescent="0.2">
      <c r="A244" s="11">
        <v>46160</v>
      </c>
      <c r="B244" s="441"/>
    </row>
    <row r="245" spans="1:2" x14ac:dyDescent="0.2">
      <c r="A245" s="11">
        <v>46161</v>
      </c>
      <c r="B245" s="441"/>
    </row>
    <row r="246" spans="1:2" x14ac:dyDescent="0.2">
      <c r="A246" s="11">
        <v>46162</v>
      </c>
      <c r="B246" s="441"/>
    </row>
    <row r="247" spans="1:2" x14ac:dyDescent="0.2">
      <c r="A247" s="11">
        <v>46163</v>
      </c>
      <c r="B247" s="441"/>
    </row>
    <row r="248" spans="1:2" x14ac:dyDescent="0.2">
      <c r="A248" s="11">
        <v>46164</v>
      </c>
      <c r="B248" s="441"/>
    </row>
    <row r="249" spans="1:2" x14ac:dyDescent="0.2">
      <c r="A249" s="11">
        <v>46165</v>
      </c>
      <c r="B249" s="441"/>
    </row>
    <row r="250" spans="1:2" x14ac:dyDescent="0.2">
      <c r="A250" s="11">
        <v>46166</v>
      </c>
      <c r="B250" s="441"/>
    </row>
    <row r="251" spans="1:2" x14ac:dyDescent="0.2">
      <c r="A251" s="11">
        <v>46167</v>
      </c>
      <c r="B251" s="441"/>
    </row>
    <row r="252" spans="1:2" x14ac:dyDescent="0.2">
      <c r="A252" s="11">
        <v>46168</v>
      </c>
      <c r="B252" s="441"/>
    </row>
    <row r="253" spans="1:2" x14ac:dyDescent="0.2">
      <c r="A253" s="11">
        <v>46169</v>
      </c>
      <c r="B253" s="441"/>
    </row>
    <row r="254" spans="1:2" x14ac:dyDescent="0.2">
      <c r="A254" s="11">
        <v>46170</v>
      </c>
      <c r="B254" s="441"/>
    </row>
    <row r="255" spans="1:2" x14ac:dyDescent="0.2">
      <c r="A255" s="11">
        <v>46171</v>
      </c>
      <c r="B255" s="441"/>
    </row>
    <row r="256" spans="1:2" x14ac:dyDescent="0.2">
      <c r="A256" s="11">
        <v>46172</v>
      </c>
      <c r="B256" s="441"/>
    </row>
    <row r="257" spans="1:2" x14ac:dyDescent="0.2">
      <c r="A257" s="11">
        <v>46173</v>
      </c>
      <c r="B257" s="441"/>
    </row>
    <row r="258" spans="1:2" x14ac:dyDescent="0.2">
      <c r="A258" s="11">
        <v>46174</v>
      </c>
      <c r="B258" s="441"/>
    </row>
    <row r="259" spans="1:2" x14ac:dyDescent="0.2">
      <c r="A259" s="11">
        <v>46175</v>
      </c>
      <c r="B259" s="441"/>
    </row>
    <row r="260" spans="1:2" x14ac:dyDescent="0.2">
      <c r="A260" s="11">
        <v>46176</v>
      </c>
      <c r="B260" s="441"/>
    </row>
    <row r="261" spans="1:2" x14ac:dyDescent="0.2">
      <c r="A261" s="11">
        <v>46177</v>
      </c>
      <c r="B261" s="441"/>
    </row>
    <row r="262" spans="1:2" x14ac:dyDescent="0.2">
      <c r="A262" s="11">
        <v>46178</v>
      </c>
      <c r="B262" s="441"/>
    </row>
    <row r="263" spans="1:2" x14ac:dyDescent="0.2">
      <c r="A263" s="11">
        <v>46179</v>
      </c>
      <c r="B263" s="441"/>
    </row>
    <row r="264" spans="1:2" x14ac:dyDescent="0.2">
      <c r="A264" s="11">
        <v>46180</v>
      </c>
      <c r="B264" s="441"/>
    </row>
    <row r="265" spans="1:2" x14ac:dyDescent="0.2">
      <c r="A265" s="11">
        <v>46181</v>
      </c>
      <c r="B265" s="441"/>
    </row>
    <row r="266" spans="1:2" x14ac:dyDescent="0.2">
      <c r="A266" s="11">
        <v>46182</v>
      </c>
      <c r="B266" s="441"/>
    </row>
    <row r="267" spans="1:2" x14ac:dyDescent="0.2">
      <c r="A267" s="11">
        <v>46183</v>
      </c>
      <c r="B267" s="441"/>
    </row>
    <row r="268" spans="1:2" x14ac:dyDescent="0.2">
      <c r="A268" s="11">
        <v>46184</v>
      </c>
      <c r="B268" s="441"/>
    </row>
    <row r="269" spans="1:2" x14ac:dyDescent="0.2">
      <c r="A269" s="11">
        <v>46185</v>
      </c>
      <c r="B269" s="441"/>
    </row>
    <row r="270" spans="1:2" x14ac:dyDescent="0.2">
      <c r="A270" s="11">
        <v>46186</v>
      </c>
      <c r="B270" s="441"/>
    </row>
    <row r="271" spans="1:2" x14ac:dyDescent="0.2">
      <c r="A271" s="11">
        <v>46187</v>
      </c>
      <c r="B271" s="441"/>
    </row>
    <row r="272" spans="1:2" x14ac:dyDescent="0.2">
      <c r="A272" s="11">
        <v>46188</v>
      </c>
      <c r="B272" s="441"/>
    </row>
    <row r="273" spans="1:2" x14ac:dyDescent="0.2">
      <c r="A273" s="11">
        <v>46189</v>
      </c>
      <c r="B273" s="441"/>
    </row>
    <row r="274" spans="1:2" x14ac:dyDescent="0.2">
      <c r="A274" s="11">
        <v>46190</v>
      </c>
      <c r="B274" s="441"/>
    </row>
    <row r="275" spans="1:2" x14ac:dyDescent="0.2">
      <c r="A275" s="11">
        <v>46191</v>
      </c>
      <c r="B275" s="441"/>
    </row>
    <row r="276" spans="1:2" x14ac:dyDescent="0.2">
      <c r="A276" s="11">
        <v>46192</v>
      </c>
      <c r="B276" s="441"/>
    </row>
    <row r="277" spans="1:2" x14ac:dyDescent="0.2">
      <c r="A277" s="11">
        <v>46193</v>
      </c>
      <c r="B277" s="441"/>
    </row>
    <row r="278" spans="1:2" x14ac:dyDescent="0.2">
      <c r="A278" s="11">
        <v>46194</v>
      </c>
      <c r="B278" s="441"/>
    </row>
    <row r="279" spans="1:2" x14ac:dyDescent="0.2">
      <c r="A279" s="11">
        <v>46195</v>
      </c>
      <c r="B279" s="441"/>
    </row>
    <row r="280" spans="1:2" x14ac:dyDescent="0.2">
      <c r="A280" s="11">
        <v>46196</v>
      </c>
      <c r="B280" s="441"/>
    </row>
    <row r="281" spans="1:2" x14ac:dyDescent="0.2">
      <c r="A281" s="11">
        <v>46197</v>
      </c>
      <c r="B281" s="441"/>
    </row>
    <row r="282" spans="1:2" x14ac:dyDescent="0.2">
      <c r="A282" s="11">
        <v>46198</v>
      </c>
      <c r="B282" s="441"/>
    </row>
    <row r="283" spans="1:2" x14ac:dyDescent="0.2">
      <c r="A283" s="11">
        <v>46199</v>
      </c>
      <c r="B283" s="441"/>
    </row>
    <row r="284" spans="1:2" x14ac:dyDescent="0.2">
      <c r="A284" s="11">
        <v>46200</v>
      </c>
      <c r="B284" s="441"/>
    </row>
    <row r="285" spans="1:2" x14ac:dyDescent="0.2">
      <c r="A285" s="11">
        <v>46201</v>
      </c>
      <c r="B285" s="441"/>
    </row>
    <row r="286" spans="1:2" x14ac:dyDescent="0.2">
      <c r="A286" s="11">
        <v>46202</v>
      </c>
      <c r="B286" s="441"/>
    </row>
    <row r="287" spans="1:2" x14ac:dyDescent="0.2">
      <c r="A287" s="11">
        <v>46203</v>
      </c>
      <c r="B287" s="441"/>
    </row>
    <row r="288" spans="1:2" x14ac:dyDescent="0.2">
      <c r="A288" s="11">
        <v>46204</v>
      </c>
      <c r="B288" s="441"/>
    </row>
    <row r="289" spans="1:2" x14ac:dyDescent="0.2">
      <c r="A289" s="11">
        <v>46205</v>
      </c>
      <c r="B289" s="441"/>
    </row>
    <row r="290" spans="1:2" x14ac:dyDescent="0.2">
      <c r="A290" s="11">
        <v>46206</v>
      </c>
      <c r="B290" s="441"/>
    </row>
    <row r="291" spans="1:2" x14ac:dyDescent="0.2">
      <c r="A291" s="11">
        <v>46207</v>
      </c>
      <c r="B291" s="441"/>
    </row>
    <row r="292" spans="1:2" x14ac:dyDescent="0.2">
      <c r="A292" s="11">
        <v>46208</v>
      </c>
      <c r="B292" s="441"/>
    </row>
    <row r="293" spans="1:2" x14ac:dyDescent="0.2">
      <c r="A293" s="11">
        <v>46209</v>
      </c>
      <c r="B293" s="441"/>
    </row>
    <row r="294" spans="1:2" x14ac:dyDescent="0.2">
      <c r="A294" s="11">
        <v>46210</v>
      </c>
      <c r="B294" s="441"/>
    </row>
    <row r="295" spans="1:2" x14ac:dyDescent="0.2">
      <c r="A295" s="11">
        <v>46211</v>
      </c>
      <c r="B295" s="441"/>
    </row>
    <row r="296" spans="1:2" x14ac:dyDescent="0.2">
      <c r="A296" s="11">
        <v>46212</v>
      </c>
      <c r="B296" s="441"/>
    </row>
    <row r="297" spans="1:2" x14ac:dyDescent="0.2">
      <c r="A297" s="11">
        <v>46213</v>
      </c>
      <c r="B297" s="441"/>
    </row>
    <row r="298" spans="1:2" x14ac:dyDescent="0.2">
      <c r="A298" s="11">
        <v>46214</v>
      </c>
      <c r="B298" s="441"/>
    </row>
    <row r="299" spans="1:2" x14ac:dyDescent="0.2">
      <c r="A299" s="11">
        <v>46215</v>
      </c>
      <c r="B299" s="441"/>
    </row>
    <row r="300" spans="1:2" x14ac:dyDescent="0.2">
      <c r="A300" s="11">
        <v>46216</v>
      </c>
      <c r="B300" s="441"/>
    </row>
    <row r="301" spans="1:2" x14ac:dyDescent="0.2">
      <c r="A301" s="11">
        <v>46217</v>
      </c>
      <c r="B301" s="441"/>
    </row>
    <row r="302" spans="1:2" x14ac:dyDescent="0.2">
      <c r="A302" s="11">
        <v>46218</v>
      </c>
      <c r="B302" s="441"/>
    </row>
    <row r="303" spans="1:2" x14ac:dyDescent="0.2">
      <c r="A303" s="11">
        <v>46219</v>
      </c>
      <c r="B303" s="441"/>
    </row>
    <row r="304" spans="1:2" x14ac:dyDescent="0.2">
      <c r="A304" s="11">
        <v>46220</v>
      </c>
      <c r="B304" s="441"/>
    </row>
    <row r="305" spans="1:2" x14ac:dyDescent="0.2">
      <c r="A305" s="11">
        <v>46221</v>
      </c>
      <c r="B305" s="441"/>
    </row>
    <row r="306" spans="1:2" x14ac:dyDescent="0.2">
      <c r="A306" s="11">
        <v>46222</v>
      </c>
      <c r="B306" s="441"/>
    </row>
    <row r="307" spans="1:2" x14ac:dyDescent="0.2">
      <c r="A307" s="11">
        <v>46223</v>
      </c>
      <c r="B307" s="441"/>
    </row>
    <row r="308" spans="1:2" x14ac:dyDescent="0.2">
      <c r="A308" s="11">
        <v>46224</v>
      </c>
      <c r="B308" s="441"/>
    </row>
    <row r="309" spans="1:2" x14ac:dyDescent="0.2">
      <c r="A309" s="11">
        <v>46225</v>
      </c>
      <c r="B309" s="441"/>
    </row>
    <row r="310" spans="1:2" x14ac:dyDescent="0.2">
      <c r="A310" s="11">
        <v>46226</v>
      </c>
      <c r="B310" s="441"/>
    </row>
    <row r="311" spans="1:2" x14ac:dyDescent="0.2">
      <c r="A311" s="11">
        <v>46227</v>
      </c>
      <c r="B311" s="441"/>
    </row>
    <row r="312" spans="1:2" x14ac:dyDescent="0.2">
      <c r="A312" s="11">
        <v>46228</v>
      </c>
      <c r="B312" s="441"/>
    </row>
    <row r="313" spans="1:2" x14ac:dyDescent="0.2">
      <c r="A313" s="11">
        <v>46229</v>
      </c>
      <c r="B313" s="441"/>
    </row>
    <row r="314" spans="1:2" x14ac:dyDescent="0.2">
      <c r="A314" s="11">
        <v>46230</v>
      </c>
      <c r="B314" s="441"/>
    </row>
    <row r="315" spans="1:2" x14ac:dyDescent="0.2">
      <c r="A315" s="11">
        <v>46231</v>
      </c>
      <c r="B315" s="441"/>
    </row>
    <row r="316" spans="1:2" x14ac:dyDescent="0.2">
      <c r="A316" s="11">
        <v>46232</v>
      </c>
      <c r="B316" s="441"/>
    </row>
    <row r="317" spans="1:2" x14ac:dyDescent="0.2">
      <c r="A317" s="11">
        <v>46233</v>
      </c>
      <c r="B317" s="441"/>
    </row>
    <row r="318" spans="1:2" x14ac:dyDescent="0.2">
      <c r="A318" s="11">
        <v>46234</v>
      </c>
      <c r="B318" s="441"/>
    </row>
    <row r="319" spans="1:2" x14ac:dyDescent="0.2">
      <c r="A319" s="11">
        <v>46235</v>
      </c>
      <c r="B319" s="441"/>
    </row>
    <row r="320" spans="1:2" x14ac:dyDescent="0.2">
      <c r="A320" s="11">
        <v>46236</v>
      </c>
      <c r="B320" s="441"/>
    </row>
    <row r="321" spans="1:2" x14ac:dyDescent="0.2">
      <c r="A321" s="11">
        <v>46237</v>
      </c>
      <c r="B321" s="441"/>
    </row>
    <row r="322" spans="1:2" x14ac:dyDescent="0.2">
      <c r="A322" s="11">
        <v>46238</v>
      </c>
      <c r="B322" s="441"/>
    </row>
    <row r="323" spans="1:2" x14ac:dyDescent="0.2">
      <c r="A323" s="11">
        <v>46239</v>
      </c>
      <c r="B323" s="441"/>
    </row>
    <row r="324" spans="1:2" x14ac:dyDescent="0.2">
      <c r="A324" s="11">
        <v>46240</v>
      </c>
      <c r="B324" s="441"/>
    </row>
    <row r="325" spans="1:2" x14ac:dyDescent="0.2">
      <c r="A325" s="11">
        <v>46241</v>
      </c>
      <c r="B325" s="441"/>
    </row>
    <row r="326" spans="1:2" x14ac:dyDescent="0.2">
      <c r="A326" s="11">
        <v>46242</v>
      </c>
      <c r="B326" s="441"/>
    </row>
    <row r="327" spans="1:2" x14ac:dyDescent="0.2">
      <c r="A327" s="11">
        <v>46243</v>
      </c>
      <c r="B327" s="441"/>
    </row>
    <row r="328" spans="1:2" x14ac:dyDescent="0.2">
      <c r="A328" s="11">
        <v>46244</v>
      </c>
      <c r="B328" s="441"/>
    </row>
    <row r="329" spans="1:2" x14ac:dyDescent="0.2">
      <c r="A329" s="11">
        <v>46245</v>
      </c>
      <c r="B329" s="441"/>
    </row>
    <row r="330" spans="1:2" x14ac:dyDescent="0.2">
      <c r="A330" s="11">
        <v>46246</v>
      </c>
      <c r="B330" s="441"/>
    </row>
    <row r="331" spans="1:2" x14ac:dyDescent="0.2">
      <c r="A331" s="11">
        <v>46247</v>
      </c>
      <c r="B331" s="441"/>
    </row>
    <row r="332" spans="1:2" x14ac:dyDescent="0.2">
      <c r="A332" s="11">
        <v>46248</v>
      </c>
      <c r="B332" s="441"/>
    </row>
    <row r="333" spans="1:2" x14ac:dyDescent="0.2">
      <c r="A333" s="11">
        <v>46249</v>
      </c>
      <c r="B333" s="441"/>
    </row>
    <row r="334" spans="1:2" x14ac:dyDescent="0.2">
      <c r="A334" s="11">
        <v>46250</v>
      </c>
      <c r="B334" s="441"/>
    </row>
    <row r="335" spans="1:2" x14ac:dyDescent="0.2">
      <c r="A335" s="11">
        <v>46251</v>
      </c>
      <c r="B335" s="441"/>
    </row>
    <row r="336" spans="1:2" x14ac:dyDescent="0.2">
      <c r="A336" s="11">
        <v>46252</v>
      </c>
      <c r="B336" s="441"/>
    </row>
    <row r="337" spans="1:2" x14ac:dyDescent="0.2">
      <c r="A337" s="11">
        <v>46253</v>
      </c>
      <c r="B337" s="441"/>
    </row>
    <row r="338" spans="1:2" x14ac:dyDescent="0.2">
      <c r="A338" s="11">
        <v>46254</v>
      </c>
      <c r="B338" s="441"/>
    </row>
    <row r="339" spans="1:2" x14ac:dyDescent="0.2">
      <c r="A339" s="11">
        <v>46255</v>
      </c>
      <c r="B339" s="441"/>
    </row>
    <row r="340" spans="1:2" x14ac:dyDescent="0.2">
      <c r="A340" s="11">
        <v>46256</v>
      </c>
      <c r="B340" s="441"/>
    </row>
    <row r="341" spans="1:2" x14ac:dyDescent="0.2">
      <c r="A341" s="11">
        <v>46257</v>
      </c>
      <c r="B341" s="441"/>
    </row>
    <row r="342" spans="1:2" x14ac:dyDescent="0.2">
      <c r="A342" s="11">
        <v>46258</v>
      </c>
      <c r="B342" s="441"/>
    </row>
    <row r="343" spans="1:2" x14ac:dyDescent="0.2">
      <c r="A343" s="11">
        <v>46259</v>
      </c>
      <c r="B343" s="441"/>
    </row>
    <row r="344" spans="1:2" x14ac:dyDescent="0.2">
      <c r="A344" s="11">
        <v>46260</v>
      </c>
      <c r="B344" s="441"/>
    </row>
    <row r="345" spans="1:2" x14ac:dyDescent="0.2">
      <c r="A345" s="11">
        <v>46261</v>
      </c>
      <c r="B345" s="441"/>
    </row>
    <row r="346" spans="1:2" x14ac:dyDescent="0.2">
      <c r="A346" s="11">
        <v>46262</v>
      </c>
      <c r="B346" s="441"/>
    </row>
    <row r="347" spans="1:2" x14ac:dyDescent="0.2">
      <c r="A347" s="11">
        <v>46263</v>
      </c>
      <c r="B347" s="441"/>
    </row>
    <row r="348" spans="1:2" x14ac:dyDescent="0.2">
      <c r="A348" s="11">
        <v>46264</v>
      </c>
      <c r="B348" s="441"/>
    </row>
    <row r="349" spans="1:2" x14ac:dyDescent="0.2">
      <c r="A349" s="11">
        <v>46265</v>
      </c>
      <c r="B349" s="441"/>
    </row>
    <row r="350" spans="1:2" x14ac:dyDescent="0.2">
      <c r="A350" s="11">
        <v>46266</v>
      </c>
      <c r="B350" s="441"/>
    </row>
    <row r="351" spans="1:2" x14ac:dyDescent="0.2">
      <c r="A351" s="11">
        <v>46267</v>
      </c>
      <c r="B351" s="441"/>
    </row>
    <row r="352" spans="1:2" x14ac:dyDescent="0.2">
      <c r="A352" s="11">
        <v>46268</v>
      </c>
      <c r="B352" s="441"/>
    </row>
    <row r="353" spans="1:2" x14ac:dyDescent="0.2">
      <c r="A353" s="11">
        <v>46269</v>
      </c>
      <c r="B353" s="441"/>
    </row>
    <row r="354" spans="1:2" x14ac:dyDescent="0.2">
      <c r="A354" s="11">
        <v>46270</v>
      </c>
      <c r="B354" s="441"/>
    </row>
    <row r="355" spans="1:2" x14ac:dyDescent="0.2">
      <c r="A355" s="11">
        <v>46271</v>
      </c>
      <c r="B355" s="441"/>
    </row>
    <row r="356" spans="1:2" x14ac:dyDescent="0.2">
      <c r="A356" s="11">
        <v>46272</v>
      </c>
      <c r="B356" s="441"/>
    </row>
    <row r="357" spans="1:2" x14ac:dyDescent="0.2">
      <c r="A357" s="11">
        <v>46273</v>
      </c>
      <c r="B357" s="441"/>
    </row>
    <row r="358" spans="1:2" x14ac:dyDescent="0.2">
      <c r="A358" s="11">
        <v>46274</v>
      </c>
      <c r="B358" s="441"/>
    </row>
    <row r="359" spans="1:2" x14ac:dyDescent="0.2">
      <c r="A359" s="11">
        <v>46275</v>
      </c>
      <c r="B359" s="441"/>
    </row>
    <row r="360" spans="1:2" x14ac:dyDescent="0.2">
      <c r="A360" s="11">
        <v>46276</v>
      </c>
      <c r="B360" s="441"/>
    </row>
    <row r="361" spans="1:2" x14ac:dyDescent="0.2">
      <c r="A361" s="11">
        <v>46277</v>
      </c>
      <c r="B361" s="441"/>
    </row>
    <row r="362" spans="1:2" x14ac:dyDescent="0.2">
      <c r="A362" s="11">
        <v>46278</v>
      </c>
      <c r="B362" s="441"/>
    </row>
    <row r="363" spans="1:2" x14ac:dyDescent="0.2">
      <c r="A363" s="11">
        <v>46279</v>
      </c>
      <c r="B363" s="441"/>
    </row>
    <row r="364" spans="1:2" x14ac:dyDescent="0.2">
      <c r="A364" s="11">
        <v>46280</v>
      </c>
      <c r="B364" s="441"/>
    </row>
    <row r="365" spans="1:2" x14ac:dyDescent="0.2">
      <c r="A365" s="11">
        <v>46281</v>
      </c>
      <c r="B365" s="441"/>
    </row>
    <row r="366" spans="1:2" x14ac:dyDescent="0.2">
      <c r="A366" s="11">
        <v>46282</v>
      </c>
      <c r="B366" s="441"/>
    </row>
    <row r="367" spans="1:2" x14ac:dyDescent="0.2">
      <c r="A367" s="11">
        <v>46283</v>
      </c>
      <c r="B367" s="441"/>
    </row>
    <row r="368" spans="1:2" x14ac:dyDescent="0.2">
      <c r="A368" s="11">
        <v>46284</v>
      </c>
      <c r="B368" s="441"/>
    </row>
    <row r="369" spans="1:2" x14ac:dyDescent="0.2">
      <c r="A369" s="11">
        <v>46285</v>
      </c>
      <c r="B369" s="441"/>
    </row>
    <row r="370" spans="1:2" x14ac:dyDescent="0.2">
      <c r="A370" s="11">
        <v>46286</v>
      </c>
      <c r="B370" s="441"/>
    </row>
    <row r="371" spans="1:2" x14ac:dyDescent="0.2">
      <c r="A371" s="11">
        <v>46287</v>
      </c>
      <c r="B371" s="441"/>
    </row>
    <row r="372" spans="1:2" x14ac:dyDescent="0.2">
      <c r="A372" s="11">
        <v>46288</v>
      </c>
      <c r="B372" s="441"/>
    </row>
    <row r="373" spans="1:2" x14ac:dyDescent="0.2">
      <c r="A373" s="11">
        <v>46289</v>
      </c>
      <c r="B373" s="441"/>
    </row>
    <row r="374" spans="1:2" x14ac:dyDescent="0.2">
      <c r="A374" s="11">
        <v>46290</v>
      </c>
      <c r="B374" s="441"/>
    </row>
    <row r="375" spans="1:2" x14ac:dyDescent="0.2">
      <c r="A375" s="11">
        <v>46291</v>
      </c>
      <c r="B375" s="441"/>
    </row>
    <row r="376" spans="1:2" x14ac:dyDescent="0.2">
      <c r="A376" s="11">
        <v>46292</v>
      </c>
      <c r="B376" s="441"/>
    </row>
    <row r="377" spans="1:2" x14ac:dyDescent="0.2">
      <c r="A377" s="11">
        <v>46293</v>
      </c>
      <c r="B377" s="441"/>
    </row>
    <row r="378" spans="1:2" x14ac:dyDescent="0.2">
      <c r="A378" s="11">
        <v>46294</v>
      </c>
      <c r="B378" s="441"/>
    </row>
    <row r="379" spans="1:2" x14ac:dyDescent="0.2">
      <c r="A379" s="11">
        <v>46295</v>
      </c>
      <c r="B379" s="441"/>
    </row>
    <row r="380" spans="1:2" x14ac:dyDescent="0.2">
      <c r="A380" s="11"/>
      <c r="B380" s="441"/>
    </row>
    <row r="381" spans="1:2" x14ac:dyDescent="0.2">
      <c r="A381" s="11"/>
    </row>
    <row r="382" spans="1:2" x14ac:dyDescent="0.2">
      <c r="A382" s="11"/>
    </row>
    <row r="383" spans="1:2" x14ac:dyDescent="0.2">
      <c r="A383" s="11"/>
    </row>
    <row r="384" spans="1:2" x14ac:dyDescent="0.2">
      <c r="A384" s="11"/>
    </row>
    <row r="385" spans="1:1" x14ac:dyDescent="0.2">
      <c r="A385" s="11"/>
    </row>
    <row r="386" spans="1:1" x14ac:dyDescent="0.2">
      <c r="A386" s="11"/>
    </row>
    <row r="387" spans="1:1" x14ac:dyDescent="0.2">
      <c r="A387" s="11"/>
    </row>
    <row r="388" spans="1:1" x14ac:dyDescent="0.2">
      <c r="A388" s="11"/>
    </row>
    <row r="389" spans="1:1" x14ac:dyDescent="0.2">
      <c r="A389" s="11"/>
    </row>
    <row r="390" spans="1:1" x14ac:dyDescent="0.2">
      <c r="A390" s="11"/>
    </row>
    <row r="391" spans="1:1" x14ac:dyDescent="0.2">
      <c r="A391" s="11"/>
    </row>
    <row r="392" spans="1:1" x14ac:dyDescent="0.2">
      <c r="A392" s="11"/>
    </row>
    <row r="393" spans="1:1" x14ac:dyDescent="0.2">
      <c r="A393" s="11"/>
    </row>
    <row r="394" spans="1:1" x14ac:dyDescent="0.2">
      <c r="A394" s="11"/>
    </row>
    <row r="395" spans="1:1" x14ac:dyDescent="0.2">
      <c r="A395" s="11"/>
    </row>
    <row r="396" spans="1:1" x14ac:dyDescent="0.2">
      <c r="A396" s="11"/>
    </row>
    <row r="397" spans="1:1" x14ac:dyDescent="0.2">
      <c r="A397" s="11"/>
    </row>
    <row r="398" spans="1:1" x14ac:dyDescent="0.2">
      <c r="A398" s="11"/>
    </row>
    <row r="399" spans="1:1" x14ac:dyDescent="0.2">
      <c r="A399" s="11"/>
    </row>
    <row r="400" spans="1:1" x14ac:dyDescent="0.2">
      <c r="A400" s="11"/>
    </row>
    <row r="401" spans="1:1" x14ac:dyDescent="0.2">
      <c r="A401" s="11"/>
    </row>
    <row r="402" spans="1:1" x14ac:dyDescent="0.2">
      <c r="A402" s="11"/>
    </row>
    <row r="403" spans="1:1" x14ac:dyDescent="0.2">
      <c r="A403" s="11"/>
    </row>
    <row r="404" spans="1:1" x14ac:dyDescent="0.2">
      <c r="A404" s="11"/>
    </row>
    <row r="405" spans="1:1" x14ac:dyDescent="0.2">
      <c r="A405" s="11"/>
    </row>
    <row r="406" spans="1:1" x14ac:dyDescent="0.2">
      <c r="A406" s="11"/>
    </row>
    <row r="407" spans="1:1" x14ac:dyDescent="0.2">
      <c r="A407" s="11"/>
    </row>
    <row r="408" spans="1:1" x14ac:dyDescent="0.2">
      <c r="A408" s="11"/>
    </row>
    <row r="409" spans="1:1" x14ac:dyDescent="0.2">
      <c r="A409" s="11"/>
    </row>
    <row r="410" spans="1:1" x14ac:dyDescent="0.2">
      <c r="A410" s="11"/>
    </row>
    <row r="411" spans="1:1" x14ac:dyDescent="0.2">
      <c r="A411" s="11"/>
    </row>
    <row r="412" spans="1:1" x14ac:dyDescent="0.2">
      <c r="A412" s="11"/>
    </row>
    <row r="413" spans="1:1" x14ac:dyDescent="0.2">
      <c r="A413" s="11"/>
    </row>
    <row r="414" spans="1:1" x14ac:dyDescent="0.2">
      <c r="A414" s="11"/>
    </row>
    <row r="415" spans="1:1" x14ac:dyDescent="0.2">
      <c r="A415" s="11"/>
    </row>
    <row r="416" spans="1:1" x14ac:dyDescent="0.2">
      <c r="A416" s="11"/>
    </row>
    <row r="417" spans="1:1" x14ac:dyDescent="0.2">
      <c r="A417" s="11"/>
    </row>
    <row r="418" spans="1:1" x14ac:dyDescent="0.2">
      <c r="A418" s="11"/>
    </row>
    <row r="419" spans="1:1" x14ac:dyDescent="0.2">
      <c r="A419" s="11"/>
    </row>
    <row r="420" spans="1:1" x14ac:dyDescent="0.2">
      <c r="A420" s="11"/>
    </row>
    <row r="421" spans="1:1" x14ac:dyDescent="0.2">
      <c r="A421" s="11"/>
    </row>
    <row r="422" spans="1:1" x14ac:dyDescent="0.2">
      <c r="A422" s="11"/>
    </row>
    <row r="423" spans="1:1" x14ac:dyDescent="0.2">
      <c r="A423" s="11"/>
    </row>
    <row r="424" spans="1:1" x14ac:dyDescent="0.2">
      <c r="A424" s="11"/>
    </row>
    <row r="425" spans="1:1" x14ac:dyDescent="0.2">
      <c r="A425" s="11"/>
    </row>
    <row r="426" spans="1:1" x14ac:dyDescent="0.2">
      <c r="A426" s="11"/>
    </row>
    <row r="427" spans="1:1" x14ac:dyDescent="0.2">
      <c r="A427" s="11"/>
    </row>
    <row r="428" spans="1:1" x14ac:dyDescent="0.2">
      <c r="A428" s="11"/>
    </row>
    <row r="429" spans="1:1" x14ac:dyDescent="0.2">
      <c r="A429" s="11"/>
    </row>
    <row r="430" spans="1:1" x14ac:dyDescent="0.2">
      <c r="A430" s="11"/>
    </row>
    <row r="431" spans="1:1" x14ac:dyDescent="0.2">
      <c r="A431" s="11"/>
    </row>
    <row r="432" spans="1:1" x14ac:dyDescent="0.2">
      <c r="A432" s="11"/>
    </row>
    <row r="433" spans="1:1" x14ac:dyDescent="0.2">
      <c r="A433" s="11"/>
    </row>
    <row r="434" spans="1:1" x14ac:dyDescent="0.2">
      <c r="A434" s="11"/>
    </row>
    <row r="435" spans="1:1" x14ac:dyDescent="0.2">
      <c r="A435" s="11"/>
    </row>
    <row r="436" spans="1:1" x14ac:dyDescent="0.2">
      <c r="A436" s="11"/>
    </row>
    <row r="437" spans="1:1" x14ac:dyDescent="0.2">
      <c r="A437" s="11"/>
    </row>
    <row r="438" spans="1:1" x14ac:dyDescent="0.2">
      <c r="A438" s="11"/>
    </row>
    <row r="439" spans="1:1" x14ac:dyDescent="0.2">
      <c r="A439" s="11"/>
    </row>
    <row r="440" spans="1:1" x14ac:dyDescent="0.2">
      <c r="A440" s="11"/>
    </row>
    <row r="441" spans="1:1" x14ac:dyDescent="0.2">
      <c r="A441" s="11"/>
    </row>
    <row r="442" spans="1:1" x14ac:dyDescent="0.2">
      <c r="A442" s="11"/>
    </row>
    <row r="443" spans="1:1" x14ac:dyDescent="0.2">
      <c r="A443" s="11"/>
    </row>
    <row r="444" spans="1:1" x14ac:dyDescent="0.2">
      <c r="A444" s="11"/>
    </row>
    <row r="445" spans="1:1" x14ac:dyDescent="0.2">
      <c r="A445" s="11"/>
    </row>
    <row r="446" spans="1:1" x14ac:dyDescent="0.2">
      <c r="A446" s="11"/>
    </row>
    <row r="447" spans="1:1" x14ac:dyDescent="0.2">
      <c r="A447" s="11"/>
    </row>
    <row r="448" spans="1:1" x14ac:dyDescent="0.2">
      <c r="A448" s="11"/>
    </row>
    <row r="449" spans="1:1" x14ac:dyDescent="0.2">
      <c r="A449" s="11"/>
    </row>
    <row r="450" spans="1:1" x14ac:dyDescent="0.2">
      <c r="A450" s="11"/>
    </row>
    <row r="451" spans="1:1" x14ac:dyDescent="0.2">
      <c r="A451" s="11"/>
    </row>
    <row r="452" spans="1:1" x14ac:dyDescent="0.2">
      <c r="A452" s="11"/>
    </row>
    <row r="453" spans="1:1" x14ac:dyDescent="0.2">
      <c r="A453" s="11"/>
    </row>
    <row r="454" spans="1:1" x14ac:dyDescent="0.2">
      <c r="A454" s="11"/>
    </row>
    <row r="455" spans="1:1" x14ac:dyDescent="0.2">
      <c r="A455" s="11"/>
    </row>
    <row r="456" spans="1:1" x14ac:dyDescent="0.2">
      <c r="A456" s="11"/>
    </row>
    <row r="457" spans="1:1" x14ac:dyDescent="0.2">
      <c r="A457" s="11"/>
    </row>
    <row r="458" spans="1:1" x14ac:dyDescent="0.2">
      <c r="A458" s="11"/>
    </row>
    <row r="459" spans="1:1" x14ac:dyDescent="0.2">
      <c r="A459" s="11"/>
    </row>
    <row r="460" spans="1:1" x14ac:dyDescent="0.2">
      <c r="A460" s="11"/>
    </row>
    <row r="461" spans="1:1" x14ac:dyDescent="0.2">
      <c r="A461" s="11"/>
    </row>
    <row r="462" spans="1:1" x14ac:dyDescent="0.2">
      <c r="A462" s="11"/>
    </row>
    <row r="463" spans="1:1" x14ac:dyDescent="0.2">
      <c r="A463" s="11"/>
    </row>
    <row r="464" spans="1:1" x14ac:dyDescent="0.2">
      <c r="A464" s="11"/>
    </row>
    <row r="465" spans="1:1" x14ac:dyDescent="0.2">
      <c r="A465" s="11"/>
    </row>
    <row r="466" spans="1:1" x14ac:dyDescent="0.2">
      <c r="A466" s="11"/>
    </row>
    <row r="467" spans="1:1" x14ac:dyDescent="0.2">
      <c r="A467" s="11"/>
    </row>
    <row r="468" spans="1:1" x14ac:dyDescent="0.2">
      <c r="A468" s="11"/>
    </row>
    <row r="469" spans="1:1" x14ac:dyDescent="0.2">
      <c r="A469" s="11"/>
    </row>
    <row r="470" spans="1:1" x14ac:dyDescent="0.2">
      <c r="A470" s="11"/>
    </row>
    <row r="471" spans="1:1" x14ac:dyDescent="0.2">
      <c r="A471" s="11"/>
    </row>
    <row r="472" spans="1:1" x14ac:dyDescent="0.2">
      <c r="A472" s="11"/>
    </row>
    <row r="473" spans="1:1" x14ac:dyDescent="0.2">
      <c r="A473" s="11"/>
    </row>
    <row r="474" spans="1:1" x14ac:dyDescent="0.2">
      <c r="A474" s="11"/>
    </row>
    <row r="475" spans="1:1" x14ac:dyDescent="0.2">
      <c r="A475" s="11"/>
    </row>
    <row r="476" spans="1:1" x14ac:dyDescent="0.2">
      <c r="A476" s="11"/>
    </row>
    <row r="477" spans="1:1" x14ac:dyDescent="0.2">
      <c r="A477" s="11"/>
    </row>
    <row r="478" spans="1:1" x14ac:dyDescent="0.2">
      <c r="A478" s="11"/>
    </row>
    <row r="479" spans="1:1" x14ac:dyDescent="0.2">
      <c r="A479" s="11"/>
    </row>
    <row r="480" spans="1:1" x14ac:dyDescent="0.2">
      <c r="A480" s="11"/>
    </row>
    <row r="481" spans="1:1" x14ac:dyDescent="0.2">
      <c r="A481" s="11"/>
    </row>
    <row r="482" spans="1:1" x14ac:dyDescent="0.2">
      <c r="A482" s="11"/>
    </row>
    <row r="483" spans="1:1" x14ac:dyDescent="0.2">
      <c r="A483" s="11"/>
    </row>
    <row r="484" spans="1:1" x14ac:dyDescent="0.2">
      <c r="A484" s="11"/>
    </row>
    <row r="485" spans="1:1" x14ac:dyDescent="0.2">
      <c r="A485" s="11"/>
    </row>
    <row r="486" spans="1:1" x14ac:dyDescent="0.2">
      <c r="A486" s="11"/>
    </row>
    <row r="487" spans="1:1" x14ac:dyDescent="0.2">
      <c r="A487" s="11"/>
    </row>
    <row r="488" spans="1:1" x14ac:dyDescent="0.2">
      <c r="A488" s="11"/>
    </row>
    <row r="489" spans="1:1" x14ac:dyDescent="0.2">
      <c r="A489" s="11"/>
    </row>
    <row r="490" spans="1:1" x14ac:dyDescent="0.2">
      <c r="A490" s="11"/>
    </row>
    <row r="491" spans="1:1" x14ac:dyDescent="0.2">
      <c r="A491" s="11"/>
    </row>
    <row r="492" spans="1:1" x14ac:dyDescent="0.2">
      <c r="A492" s="11"/>
    </row>
    <row r="493" spans="1:1" x14ac:dyDescent="0.2">
      <c r="A493" s="11"/>
    </row>
    <row r="494" spans="1:1" x14ac:dyDescent="0.2">
      <c r="A494" s="11"/>
    </row>
    <row r="495" spans="1:1" x14ac:dyDescent="0.2">
      <c r="A495" s="11"/>
    </row>
    <row r="496" spans="1:1" x14ac:dyDescent="0.2">
      <c r="A496" s="11"/>
    </row>
    <row r="497" spans="1:1" x14ac:dyDescent="0.2">
      <c r="A497" s="11"/>
    </row>
    <row r="498" spans="1:1" x14ac:dyDescent="0.2">
      <c r="A498" s="11"/>
    </row>
    <row r="499" spans="1:1" x14ac:dyDescent="0.2">
      <c r="A499" s="11"/>
    </row>
    <row r="500" spans="1:1" x14ac:dyDescent="0.2">
      <c r="A500" s="11"/>
    </row>
    <row r="501" spans="1:1" x14ac:dyDescent="0.2">
      <c r="A501" s="11"/>
    </row>
    <row r="502" spans="1:1" x14ac:dyDescent="0.2">
      <c r="A502" s="11"/>
    </row>
    <row r="503" spans="1:1" x14ac:dyDescent="0.2">
      <c r="A503" s="11"/>
    </row>
    <row r="504" spans="1:1" x14ac:dyDescent="0.2">
      <c r="A504" s="11"/>
    </row>
    <row r="505" spans="1:1" x14ac:dyDescent="0.2">
      <c r="A505" s="11"/>
    </row>
    <row r="506" spans="1:1" x14ac:dyDescent="0.2">
      <c r="A506" s="11"/>
    </row>
    <row r="507" spans="1:1" x14ac:dyDescent="0.2">
      <c r="A507" s="11"/>
    </row>
    <row r="508" spans="1:1" x14ac:dyDescent="0.2">
      <c r="A508" s="11"/>
    </row>
    <row r="509" spans="1:1" x14ac:dyDescent="0.2">
      <c r="A509" s="11"/>
    </row>
    <row r="510" spans="1:1" x14ac:dyDescent="0.2">
      <c r="A510" s="11"/>
    </row>
    <row r="511" spans="1:1" x14ac:dyDescent="0.2">
      <c r="A511" s="11"/>
    </row>
    <row r="512" spans="1:1" x14ac:dyDescent="0.2">
      <c r="A512" s="11"/>
    </row>
    <row r="513" spans="1:1" x14ac:dyDescent="0.2">
      <c r="A513" s="11"/>
    </row>
    <row r="514" spans="1:1" x14ac:dyDescent="0.2">
      <c r="A514" s="11"/>
    </row>
    <row r="515" spans="1:1" x14ac:dyDescent="0.2">
      <c r="A515" s="11"/>
    </row>
    <row r="516" spans="1:1" x14ac:dyDescent="0.2">
      <c r="A516" s="11"/>
    </row>
    <row r="517" spans="1:1" x14ac:dyDescent="0.2">
      <c r="A517" s="11"/>
    </row>
    <row r="518" spans="1:1" x14ac:dyDescent="0.2">
      <c r="A518" s="11"/>
    </row>
    <row r="519" spans="1:1" x14ac:dyDescent="0.2">
      <c r="A519" s="11"/>
    </row>
    <row r="520" spans="1:1" x14ac:dyDescent="0.2">
      <c r="A520" s="11"/>
    </row>
    <row r="521" spans="1:1" x14ac:dyDescent="0.2">
      <c r="A521" s="11"/>
    </row>
    <row r="522" spans="1:1" x14ac:dyDescent="0.2">
      <c r="A522" s="11"/>
    </row>
    <row r="523" spans="1:1" x14ac:dyDescent="0.2">
      <c r="A523" s="11"/>
    </row>
    <row r="524" spans="1:1" x14ac:dyDescent="0.2">
      <c r="A524" s="11"/>
    </row>
    <row r="525" spans="1:1" x14ac:dyDescent="0.2">
      <c r="A525" s="11"/>
    </row>
    <row r="526" spans="1:1" x14ac:dyDescent="0.2">
      <c r="A526" s="11"/>
    </row>
    <row r="527" spans="1:1" x14ac:dyDescent="0.2">
      <c r="A527" s="11"/>
    </row>
    <row r="528" spans="1:1" x14ac:dyDescent="0.2">
      <c r="A528" s="11"/>
    </row>
    <row r="529" spans="1:1" x14ac:dyDescent="0.2">
      <c r="A529" s="11"/>
    </row>
    <row r="530" spans="1:1" x14ac:dyDescent="0.2">
      <c r="A530" s="11"/>
    </row>
    <row r="531" spans="1:1" x14ac:dyDescent="0.2">
      <c r="A531" s="11"/>
    </row>
    <row r="532" spans="1:1" x14ac:dyDescent="0.2">
      <c r="A532" s="11"/>
    </row>
    <row r="533" spans="1:1" x14ac:dyDescent="0.2">
      <c r="A533" s="11"/>
    </row>
    <row r="534" spans="1:1" x14ac:dyDescent="0.2">
      <c r="A534" s="11"/>
    </row>
    <row r="535" spans="1:1" x14ac:dyDescent="0.2">
      <c r="A535" s="11"/>
    </row>
    <row r="536" spans="1:1" x14ac:dyDescent="0.2">
      <c r="A536" s="11"/>
    </row>
    <row r="537" spans="1:1" x14ac:dyDescent="0.2">
      <c r="A537" s="11"/>
    </row>
    <row r="538" spans="1:1" x14ac:dyDescent="0.2">
      <c r="A538" s="11"/>
    </row>
    <row r="539" spans="1:1" x14ac:dyDescent="0.2">
      <c r="A539" s="11"/>
    </row>
    <row r="540" spans="1:1" x14ac:dyDescent="0.2">
      <c r="A540" s="11"/>
    </row>
    <row r="541" spans="1:1" x14ac:dyDescent="0.2">
      <c r="A541" s="11"/>
    </row>
    <row r="542" spans="1:1" x14ac:dyDescent="0.2">
      <c r="A542" s="11"/>
    </row>
    <row r="543" spans="1:1" x14ac:dyDescent="0.2">
      <c r="A543" s="11"/>
    </row>
    <row r="544" spans="1:1" x14ac:dyDescent="0.2">
      <c r="A544" s="11"/>
    </row>
    <row r="545" spans="1:1" x14ac:dyDescent="0.2">
      <c r="A545" s="11"/>
    </row>
    <row r="546" spans="1:1" x14ac:dyDescent="0.2">
      <c r="A546" s="11"/>
    </row>
    <row r="547" spans="1:1" x14ac:dyDescent="0.2">
      <c r="A547" s="11"/>
    </row>
    <row r="548" spans="1:1" x14ac:dyDescent="0.2">
      <c r="A548" s="11"/>
    </row>
    <row r="549" spans="1:1" x14ac:dyDescent="0.2">
      <c r="A549" s="11"/>
    </row>
    <row r="550" spans="1:1" x14ac:dyDescent="0.2">
      <c r="A550" s="11"/>
    </row>
    <row r="551" spans="1:1" x14ac:dyDescent="0.2">
      <c r="A551" s="11"/>
    </row>
    <row r="552" spans="1:1" x14ac:dyDescent="0.2">
      <c r="A552" s="11"/>
    </row>
    <row r="553" spans="1:1" x14ac:dyDescent="0.2">
      <c r="A553" s="11"/>
    </row>
    <row r="554" spans="1:1" x14ac:dyDescent="0.2">
      <c r="A554" s="11"/>
    </row>
    <row r="555" spans="1:1" x14ac:dyDescent="0.2">
      <c r="A555" s="11"/>
    </row>
    <row r="556" spans="1:1" x14ac:dyDescent="0.2">
      <c r="A556" s="11"/>
    </row>
    <row r="557" spans="1:1" x14ac:dyDescent="0.2">
      <c r="A557" s="11"/>
    </row>
    <row r="558" spans="1:1" x14ac:dyDescent="0.2">
      <c r="A558" s="11"/>
    </row>
    <row r="559" spans="1:1" x14ac:dyDescent="0.2">
      <c r="A559" s="11"/>
    </row>
    <row r="560" spans="1:1" x14ac:dyDescent="0.2">
      <c r="A560" s="11"/>
    </row>
    <row r="561" spans="1:1" x14ac:dyDescent="0.2">
      <c r="A561" s="11"/>
    </row>
    <row r="562" spans="1:1" x14ac:dyDescent="0.2">
      <c r="A562" s="11"/>
    </row>
    <row r="563" spans="1:1" x14ac:dyDescent="0.2">
      <c r="A563" s="11"/>
    </row>
    <row r="564" spans="1:1" x14ac:dyDescent="0.2">
      <c r="A564" s="11"/>
    </row>
    <row r="565" spans="1:1" x14ac:dyDescent="0.2">
      <c r="A565" s="11"/>
    </row>
    <row r="566" spans="1:1" x14ac:dyDescent="0.2">
      <c r="A566" s="11"/>
    </row>
    <row r="567" spans="1:1" x14ac:dyDescent="0.2">
      <c r="A567" s="11"/>
    </row>
    <row r="568" spans="1:1" x14ac:dyDescent="0.2">
      <c r="A568" s="11"/>
    </row>
    <row r="569" spans="1:1" x14ac:dyDescent="0.2">
      <c r="A569" s="11"/>
    </row>
    <row r="570" spans="1:1" x14ac:dyDescent="0.2">
      <c r="A570" s="11"/>
    </row>
    <row r="571" spans="1:1" x14ac:dyDescent="0.2">
      <c r="A571" s="11"/>
    </row>
    <row r="572" spans="1:1" x14ac:dyDescent="0.2">
      <c r="A572" s="11"/>
    </row>
    <row r="573" spans="1:1" x14ac:dyDescent="0.2">
      <c r="A573" s="11"/>
    </row>
    <row r="574" spans="1:1" x14ac:dyDescent="0.2">
      <c r="A574" s="11"/>
    </row>
    <row r="575" spans="1:1" x14ac:dyDescent="0.2">
      <c r="A575" s="11"/>
    </row>
    <row r="576" spans="1:1" x14ac:dyDescent="0.2">
      <c r="A576" s="11"/>
    </row>
    <row r="577" spans="1:1" x14ac:dyDescent="0.2">
      <c r="A577" s="11"/>
    </row>
    <row r="578" spans="1:1" x14ac:dyDescent="0.2">
      <c r="A578" s="11"/>
    </row>
    <row r="579" spans="1:1" x14ac:dyDescent="0.2">
      <c r="A579" s="11"/>
    </row>
    <row r="580" spans="1:1" x14ac:dyDescent="0.2">
      <c r="A580" s="11"/>
    </row>
    <row r="581" spans="1:1" x14ac:dyDescent="0.2">
      <c r="A581" s="11"/>
    </row>
    <row r="582" spans="1:1" x14ac:dyDescent="0.2">
      <c r="A582" s="11"/>
    </row>
    <row r="583" spans="1:1" x14ac:dyDescent="0.2">
      <c r="A583" s="11"/>
    </row>
    <row r="584" spans="1:1" x14ac:dyDescent="0.2">
      <c r="A584" s="11"/>
    </row>
    <row r="585" spans="1:1" x14ac:dyDescent="0.2">
      <c r="A585" s="11"/>
    </row>
    <row r="586" spans="1:1" x14ac:dyDescent="0.2">
      <c r="A586" s="11"/>
    </row>
    <row r="587" spans="1:1" x14ac:dyDescent="0.2">
      <c r="A587" s="11"/>
    </row>
    <row r="588" spans="1:1" x14ac:dyDescent="0.2">
      <c r="A588" s="11"/>
    </row>
    <row r="589" spans="1:1" x14ac:dyDescent="0.2">
      <c r="A589" s="11"/>
    </row>
    <row r="590" spans="1:1" x14ac:dyDescent="0.2">
      <c r="A590" s="11"/>
    </row>
    <row r="591" spans="1:1" x14ac:dyDescent="0.2">
      <c r="A591" s="11"/>
    </row>
    <row r="592" spans="1:1" x14ac:dyDescent="0.2">
      <c r="A592" s="11"/>
    </row>
    <row r="593" spans="1:1" x14ac:dyDescent="0.2">
      <c r="A593" s="11"/>
    </row>
    <row r="594" spans="1:1" x14ac:dyDescent="0.2">
      <c r="A594" s="11"/>
    </row>
    <row r="595" spans="1:1" x14ac:dyDescent="0.2">
      <c r="A595" s="11"/>
    </row>
    <row r="596" spans="1:1" x14ac:dyDescent="0.2">
      <c r="A596" s="11"/>
    </row>
    <row r="597" spans="1:1" x14ac:dyDescent="0.2">
      <c r="A597" s="11"/>
    </row>
    <row r="598" spans="1:1" x14ac:dyDescent="0.2">
      <c r="A598" s="11"/>
    </row>
    <row r="599" spans="1:1" x14ac:dyDescent="0.2">
      <c r="A599" s="11"/>
    </row>
    <row r="600" spans="1:1" x14ac:dyDescent="0.2">
      <c r="A600" s="11"/>
    </row>
    <row r="601" spans="1:1" x14ac:dyDescent="0.2">
      <c r="A601" s="11"/>
    </row>
    <row r="602" spans="1:1" x14ac:dyDescent="0.2">
      <c r="A602" s="11"/>
    </row>
    <row r="603" spans="1:1" x14ac:dyDescent="0.2">
      <c r="A603" s="11"/>
    </row>
    <row r="604" spans="1:1" x14ac:dyDescent="0.2">
      <c r="A604" s="11"/>
    </row>
    <row r="605" spans="1:1" x14ac:dyDescent="0.2">
      <c r="A605" s="11"/>
    </row>
    <row r="606" spans="1:1" x14ac:dyDescent="0.2">
      <c r="A606" s="11"/>
    </row>
    <row r="607" spans="1:1" x14ac:dyDescent="0.2">
      <c r="A607" s="11"/>
    </row>
    <row r="608" spans="1:1" x14ac:dyDescent="0.2">
      <c r="A608" s="11"/>
    </row>
    <row r="609" spans="1:1" x14ac:dyDescent="0.2">
      <c r="A609" s="11"/>
    </row>
    <row r="610" spans="1:1" x14ac:dyDescent="0.2">
      <c r="A610" s="11"/>
    </row>
    <row r="611" spans="1:1" x14ac:dyDescent="0.2">
      <c r="A611" s="11"/>
    </row>
    <row r="612" spans="1:1" x14ac:dyDescent="0.2">
      <c r="A612" s="11"/>
    </row>
    <row r="613" spans="1:1" x14ac:dyDescent="0.2">
      <c r="A613" s="11"/>
    </row>
    <row r="614" spans="1:1" x14ac:dyDescent="0.2">
      <c r="A614" s="11"/>
    </row>
    <row r="615" spans="1:1" x14ac:dyDescent="0.2">
      <c r="A615" s="11"/>
    </row>
    <row r="616" spans="1:1" x14ac:dyDescent="0.2">
      <c r="A616" s="11"/>
    </row>
    <row r="617" spans="1:1" x14ac:dyDescent="0.2">
      <c r="A617" s="11"/>
    </row>
    <row r="618" spans="1:1" x14ac:dyDescent="0.2">
      <c r="A618" s="11"/>
    </row>
    <row r="619" spans="1:1" x14ac:dyDescent="0.2">
      <c r="A619" s="11"/>
    </row>
    <row r="620" spans="1:1" x14ac:dyDescent="0.2">
      <c r="A620" s="11"/>
    </row>
    <row r="621" spans="1:1" x14ac:dyDescent="0.2">
      <c r="A621" s="11"/>
    </row>
    <row r="622" spans="1:1" x14ac:dyDescent="0.2">
      <c r="A622" s="11"/>
    </row>
    <row r="623" spans="1:1" x14ac:dyDescent="0.2">
      <c r="A623" s="11"/>
    </row>
    <row r="624" spans="1:1" x14ac:dyDescent="0.2">
      <c r="A624" s="11"/>
    </row>
    <row r="625" spans="1:1" x14ac:dyDescent="0.2">
      <c r="A625" s="11"/>
    </row>
    <row r="626" spans="1:1" x14ac:dyDescent="0.2">
      <c r="A626" s="11"/>
    </row>
    <row r="627" spans="1:1" x14ac:dyDescent="0.2">
      <c r="A627" s="11"/>
    </row>
    <row r="628" spans="1:1" x14ac:dyDescent="0.2">
      <c r="A628" s="11"/>
    </row>
    <row r="629" spans="1:1" x14ac:dyDescent="0.2">
      <c r="A629" s="11"/>
    </row>
    <row r="630" spans="1:1" x14ac:dyDescent="0.2">
      <c r="A630" s="11"/>
    </row>
    <row r="631" spans="1:1" x14ac:dyDescent="0.2">
      <c r="A631" s="11"/>
    </row>
    <row r="632" spans="1:1" x14ac:dyDescent="0.2">
      <c r="A632" s="11"/>
    </row>
    <row r="633" spans="1:1" x14ac:dyDescent="0.2">
      <c r="A633" s="11"/>
    </row>
    <row r="634" spans="1:1" x14ac:dyDescent="0.2">
      <c r="A634" s="11"/>
    </row>
    <row r="635" spans="1:1" x14ac:dyDescent="0.2">
      <c r="A635" s="11"/>
    </row>
    <row r="636" spans="1:1" x14ac:dyDescent="0.2">
      <c r="A636" s="11"/>
    </row>
    <row r="637" spans="1:1" x14ac:dyDescent="0.2">
      <c r="A637" s="11"/>
    </row>
    <row r="638" spans="1:1" x14ac:dyDescent="0.2">
      <c r="A638" s="11"/>
    </row>
    <row r="639" spans="1:1" x14ac:dyDescent="0.2">
      <c r="A639" s="11"/>
    </row>
    <row r="640" spans="1:1" x14ac:dyDescent="0.2">
      <c r="A640" s="11"/>
    </row>
    <row r="641" spans="1:1" x14ac:dyDescent="0.2">
      <c r="A641" s="11"/>
    </row>
    <row r="642" spans="1:1" x14ac:dyDescent="0.2">
      <c r="A642" s="11"/>
    </row>
    <row r="643" spans="1:1" x14ac:dyDescent="0.2">
      <c r="A643" s="11"/>
    </row>
    <row r="644" spans="1:1" x14ac:dyDescent="0.2">
      <c r="A644" s="11"/>
    </row>
    <row r="645" spans="1:1" x14ac:dyDescent="0.2">
      <c r="A645" s="11"/>
    </row>
    <row r="646" spans="1:1" x14ac:dyDescent="0.2">
      <c r="A646" s="11"/>
    </row>
    <row r="647" spans="1:1" x14ac:dyDescent="0.2">
      <c r="A647" s="11"/>
    </row>
    <row r="648" spans="1:1" x14ac:dyDescent="0.2">
      <c r="A648" s="11"/>
    </row>
    <row r="649" spans="1:1" x14ac:dyDescent="0.2">
      <c r="A649" s="11"/>
    </row>
    <row r="650" spans="1:1" x14ac:dyDescent="0.2">
      <c r="A650" s="11"/>
    </row>
    <row r="651" spans="1:1" x14ac:dyDescent="0.2">
      <c r="A651" s="11"/>
    </row>
    <row r="652" spans="1:1" x14ac:dyDescent="0.2">
      <c r="A652" s="11"/>
    </row>
    <row r="653" spans="1:1" x14ac:dyDescent="0.2">
      <c r="A653" s="11"/>
    </row>
  </sheetData>
  <mergeCells count="1">
    <mergeCell ref="A12:A14"/>
  </mergeCells>
  <phoneticPr fontId="4" type="noConversion"/>
  <printOptions horizontalCentered="1"/>
  <pageMargins left="0.39370078740157483" right="0.39370078740157483" top="0.39370078740157483" bottom="0.39370078740157483" header="0" footer="0"/>
  <pageSetup paperSize="9" scale="41" orientation="landscape" r:id="rId1"/>
  <headerFooter alignWithMargins="0">
    <oddHeader>&amp;C&amp;F-&amp;A</oddHeader>
    <oddFooter>&amp;C_x000D_&amp;1#&amp;"Calibri"&amp;10&amp;K000000 CONFIDENCIAL(DE)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8"/>
  <dimension ref="A1:BE654"/>
  <sheetViews>
    <sheetView showGridLines="0" zoomScale="120" zoomScaleNormal="120" workbookViewId="0">
      <pane xSplit="1" ySplit="15" topLeftCell="B376" activePane="bottomRight" state="frozen"/>
      <selection pane="topRight" activeCell="B1" sqref="B1"/>
      <selection pane="bottomLeft" activeCell="A16" sqref="A16"/>
      <selection pane="bottomRight" activeCell="D382" sqref="D382"/>
    </sheetView>
  </sheetViews>
  <sheetFormatPr baseColWidth="10" defaultRowHeight="12.75" x14ac:dyDescent="0.2"/>
  <cols>
    <col min="1" max="1" width="21.140625" customWidth="1"/>
  </cols>
  <sheetData>
    <row r="1" spans="1:57" x14ac:dyDescent="0.2">
      <c r="P1" s="205"/>
    </row>
    <row r="2" spans="1:57" ht="20.25" x14ac:dyDescent="0.2">
      <c r="A2" s="12"/>
    </row>
    <row r="5" spans="1:57" ht="23.25" x14ac:dyDescent="0.2">
      <c r="A5" s="18" t="s">
        <v>134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</row>
    <row r="6" spans="1:57" ht="19.5" customHeight="1" x14ac:dyDescent="0.2">
      <c r="A6" s="127" t="s">
        <v>188</v>
      </c>
      <c r="B6" s="225"/>
      <c r="C6" s="225"/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225"/>
      <c r="O6" s="225"/>
      <c r="P6" s="225"/>
      <c r="Q6" s="225"/>
      <c r="R6" s="225"/>
      <c r="S6" s="225"/>
    </row>
    <row r="7" spans="1:57" ht="27" customHeight="1" x14ac:dyDescent="0.2">
      <c r="A7" s="127"/>
      <c r="B7" s="225"/>
      <c r="C7" s="225"/>
      <c r="D7" s="225"/>
      <c r="E7" s="225"/>
      <c r="F7" s="225"/>
      <c r="G7" s="225"/>
      <c r="H7" s="225"/>
      <c r="I7" s="225"/>
      <c r="J7" s="225"/>
      <c r="K7" s="225"/>
      <c r="L7" s="225"/>
      <c r="M7" s="225"/>
      <c r="N7" s="225"/>
      <c r="O7" s="225"/>
      <c r="P7" s="225"/>
      <c r="Q7" s="225"/>
      <c r="R7" s="225"/>
      <c r="S7" s="225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</row>
    <row r="8" spans="1:57" ht="13.5" thickBot="1" x14ac:dyDescent="0.25"/>
    <row r="9" spans="1:57" ht="18.75" thickBot="1" x14ac:dyDescent="0.25">
      <c r="A9" s="56" t="s">
        <v>16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124" t="e">
        <f>'Anexo C.1'!$F$7</f>
        <v>#REF!</v>
      </c>
      <c r="M9" s="125"/>
      <c r="N9" s="125"/>
      <c r="O9" s="125"/>
      <c r="P9" s="126"/>
    </row>
    <row r="13" spans="1:57" ht="13.5" thickBot="1" x14ac:dyDescent="0.25"/>
    <row r="14" spans="1:57" s="10" customFormat="1" ht="26.25" thickBot="1" x14ac:dyDescent="0.25">
      <c r="A14" s="311" t="s">
        <v>54</v>
      </c>
      <c r="B14" s="403" t="s">
        <v>6</v>
      </c>
      <c r="C14" s="404"/>
      <c r="D14" s="404"/>
      <c r="E14" s="404"/>
      <c r="F14" s="404"/>
      <c r="G14" s="404"/>
      <c r="H14" s="404"/>
      <c r="I14" s="404"/>
      <c r="J14" s="404"/>
      <c r="K14" s="404"/>
      <c r="L14" s="404"/>
      <c r="M14" s="404" t="s">
        <v>8</v>
      </c>
      <c r="N14" s="404"/>
      <c r="O14" s="404"/>
      <c r="P14" s="404"/>
      <c r="Q14" s="404"/>
      <c r="R14" s="404"/>
      <c r="S14" s="404"/>
      <c r="T14" s="404"/>
      <c r="U14" s="404"/>
      <c r="V14" s="404"/>
      <c r="W14" s="404"/>
      <c r="X14" s="404" t="s">
        <v>7</v>
      </c>
      <c r="Y14" s="404"/>
      <c r="Z14" s="404"/>
      <c r="AA14" s="404"/>
      <c r="AB14" s="404"/>
      <c r="AC14" s="404"/>
      <c r="AD14" s="404"/>
      <c r="AE14" s="404"/>
      <c r="AF14" s="404"/>
      <c r="AG14" s="404"/>
      <c r="AH14" s="404"/>
      <c r="AI14" s="404" t="s">
        <v>52</v>
      </c>
      <c r="AJ14" s="404"/>
      <c r="AK14" s="404"/>
      <c r="AL14" s="404"/>
      <c r="AM14" s="404"/>
      <c r="AN14" s="404"/>
      <c r="AO14" s="404"/>
      <c r="AP14" s="404"/>
      <c r="AQ14" s="404"/>
      <c r="AR14" s="404"/>
      <c r="AS14" s="404"/>
      <c r="AT14" s="405" t="s">
        <v>53</v>
      </c>
      <c r="AU14" s="406"/>
      <c r="AV14" s="406"/>
      <c r="AW14" s="406"/>
      <c r="AX14" s="406"/>
      <c r="AY14" s="406"/>
      <c r="AZ14" s="406"/>
      <c r="BA14" s="406"/>
      <c r="BB14" s="406"/>
      <c r="BC14" s="406"/>
      <c r="BD14" s="407"/>
    </row>
    <row r="15" spans="1:57" s="10" customFormat="1" ht="33.75" customHeight="1" thickBot="1" x14ac:dyDescent="0.25">
      <c r="A15" s="402" t="s">
        <v>144</v>
      </c>
      <c r="B15" s="408" t="s">
        <v>77</v>
      </c>
      <c r="C15" s="409" t="s">
        <v>78</v>
      </c>
      <c r="D15" s="409" t="s">
        <v>79</v>
      </c>
      <c r="E15" s="409" t="s">
        <v>80</v>
      </c>
      <c r="F15" s="409" t="s">
        <v>81</v>
      </c>
      <c r="G15" s="409" t="s">
        <v>82</v>
      </c>
      <c r="H15" s="409" t="s">
        <v>88</v>
      </c>
      <c r="I15" s="409" t="s">
        <v>89</v>
      </c>
      <c r="J15" s="409" t="s">
        <v>90</v>
      </c>
      <c r="K15" s="409" t="s">
        <v>91</v>
      </c>
      <c r="L15" s="409" t="s">
        <v>92</v>
      </c>
      <c r="M15" s="410" t="s">
        <v>77</v>
      </c>
      <c r="N15" s="409" t="s">
        <v>78</v>
      </c>
      <c r="O15" s="409" t="s">
        <v>79</v>
      </c>
      <c r="P15" s="409" t="s">
        <v>80</v>
      </c>
      <c r="Q15" s="409" t="s">
        <v>81</v>
      </c>
      <c r="R15" s="409" t="s">
        <v>82</v>
      </c>
      <c r="S15" s="409" t="s">
        <v>88</v>
      </c>
      <c r="T15" s="409" t="s">
        <v>89</v>
      </c>
      <c r="U15" s="409" t="s">
        <v>90</v>
      </c>
      <c r="V15" s="409" t="s">
        <v>91</v>
      </c>
      <c r="W15" s="409" t="s">
        <v>92</v>
      </c>
      <c r="X15" s="410" t="s">
        <v>77</v>
      </c>
      <c r="Y15" s="409" t="s">
        <v>78</v>
      </c>
      <c r="Z15" s="409" t="s">
        <v>79</v>
      </c>
      <c r="AA15" s="409" t="s">
        <v>80</v>
      </c>
      <c r="AB15" s="409" t="s">
        <v>81</v>
      </c>
      <c r="AC15" s="409" t="s">
        <v>82</v>
      </c>
      <c r="AD15" s="409" t="s">
        <v>88</v>
      </c>
      <c r="AE15" s="409" t="s">
        <v>89</v>
      </c>
      <c r="AF15" s="409" t="s">
        <v>90</v>
      </c>
      <c r="AG15" s="409" t="s">
        <v>91</v>
      </c>
      <c r="AH15" s="409" t="s">
        <v>92</v>
      </c>
      <c r="AI15" s="410" t="s">
        <v>77</v>
      </c>
      <c r="AJ15" s="409" t="s">
        <v>78</v>
      </c>
      <c r="AK15" s="409" t="s">
        <v>79</v>
      </c>
      <c r="AL15" s="409" t="s">
        <v>80</v>
      </c>
      <c r="AM15" s="409" t="s">
        <v>81</v>
      </c>
      <c r="AN15" s="409" t="s">
        <v>82</v>
      </c>
      <c r="AO15" s="409" t="s">
        <v>88</v>
      </c>
      <c r="AP15" s="409" t="s">
        <v>89</v>
      </c>
      <c r="AQ15" s="409" t="s">
        <v>90</v>
      </c>
      <c r="AR15" s="409" t="s">
        <v>91</v>
      </c>
      <c r="AS15" s="409" t="s">
        <v>92</v>
      </c>
      <c r="AT15" s="410" t="s">
        <v>77</v>
      </c>
      <c r="AU15" s="409" t="s">
        <v>78</v>
      </c>
      <c r="AV15" s="409" t="s">
        <v>79</v>
      </c>
      <c r="AW15" s="409" t="s">
        <v>80</v>
      </c>
      <c r="AX15" s="409" t="s">
        <v>81</v>
      </c>
      <c r="AY15" s="409" t="s">
        <v>82</v>
      </c>
      <c r="AZ15" s="409" t="s">
        <v>88</v>
      </c>
      <c r="BA15" s="409" t="s">
        <v>89</v>
      </c>
      <c r="BB15" s="409" t="s">
        <v>90</v>
      </c>
      <c r="BC15" s="409" t="s">
        <v>91</v>
      </c>
      <c r="BD15" s="411" t="s">
        <v>92</v>
      </c>
    </row>
    <row r="16" spans="1:57" x14ac:dyDescent="0.2">
      <c r="A16" s="11">
        <v>45931</v>
      </c>
    </row>
    <row r="17" spans="1:1" x14ac:dyDescent="0.2">
      <c r="A17" s="11">
        <v>45932</v>
      </c>
    </row>
    <row r="18" spans="1:1" x14ac:dyDescent="0.2">
      <c r="A18" s="11">
        <v>45933</v>
      </c>
    </row>
    <row r="19" spans="1:1" x14ac:dyDescent="0.2">
      <c r="A19" s="11">
        <v>45934</v>
      </c>
    </row>
    <row r="20" spans="1:1" x14ac:dyDescent="0.2">
      <c r="A20" s="11">
        <v>45935</v>
      </c>
    </row>
    <row r="21" spans="1:1" x14ac:dyDescent="0.2">
      <c r="A21" s="11">
        <v>45936</v>
      </c>
    </row>
    <row r="22" spans="1:1" x14ac:dyDescent="0.2">
      <c r="A22" s="11">
        <v>45937</v>
      </c>
    </row>
    <row r="23" spans="1:1" x14ac:dyDescent="0.2">
      <c r="A23" s="11">
        <v>45938</v>
      </c>
    </row>
    <row r="24" spans="1:1" x14ac:dyDescent="0.2">
      <c r="A24" s="11">
        <v>45939</v>
      </c>
    </row>
    <row r="25" spans="1:1" x14ac:dyDescent="0.2">
      <c r="A25" s="11">
        <v>45940</v>
      </c>
    </row>
    <row r="26" spans="1:1" x14ac:dyDescent="0.2">
      <c r="A26" s="11">
        <v>45941</v>
      </c>
    </row>
    <row r="27" spans="1:1" x14ac:dyDescent="0.2">
      <c r="A27" s="11">
        <v>45942</v>
      </c>
    </row>
    <row r="28" spans="1:1" x14ac:dyDescent="0.2">
      <c r="A28" s="11">
        <v>45943</v>
      </c>
    </row>
    <row r="29" spans="1:1" x14ac:dyDescent="0.2">
      <c r="A29" s="11">
        <v>45944</v>
      </c>
    </row>
    <row r="30" spans="1:1" x14ac:dyDescent="0.2">
      <c r="A30" s="11">
        <v>45945</v>
      </c>
    </row>
    <row r="31" spans="1:1" x14ac:dyDescent="0.2">
      <c r="A31" s="11">
        <v>45946</v>
      </c>
    </row>
    <row r="32" spans="1:1" x14ac:dyDescent="0.2">
      <c r="A32" s="11">
        <v>45947</v>
      </c>
    </row>
    <row r="33" spans="1:1" x14ac:dyDescent="0.2">
      <c r="A33" s="11">
        <v>45948</v>
      </c>
    </row>
    <row r="34" spans="1:1" x14ac:dyDescent="0.2">
      <c r="A34" s="11">
        <v>45949</v>
      </c>
    </row>
    <row r="35" spans="1:1" x14ac:dyDescent="0.2">
      <c r="A35" s="11">
        <v>45950</v>
      </c>
    </row>
    <row r="36" spans="1:1" x14ac:dyDescent="0.2">
      <c r="A36" s="11">
        <v>45951</v>
      </c>
    </row>
    <row r="37" spans="1:1" x14ac:dyDescent="0.2">
      <c r="A37" s="11">
        <v>45952</v>
      </c>
    </row>
    <row r="38" spans="1:1" x14ac:dyDescent="0.2">
      <c r="A38" s="11">
        <v>45953</v>
      </c>
    </row>
    <row r="39" spans="1:1" x14ac:dyDescent="0.2">
      <c r="A39" s="11">
        <v>45954</v>
      </c>
    </row>
    <row r="40" spans="1:1" x14ac:dyDescent="0.2">
      <c r="A40" s="11">
        <v>45955</v>
      </c>
    </row>
    <row r="41" spans="1:1" x14ac:dyDescent="0.2">
      <c r="A41" s="11">
        <v>45956</v>
      </c>
    </row>
    <row r="42" spans="1:1" x14ac:dyDescent="0.2">
      <c r="A42" s="11">
        <v>45957</v>
      </c>
    </row>
    <row r="43" spans="1:1" x14ac:dyDescent="0.2">
      <c r="A43" s="11">
        <v>45958</v>
      </c>
    </row>
    <row r="44" spans="1:1" x14ac:dyDescent="0.2">
      <c r="A44" s="11">
        <v>45959</v>
      </c>
    </row>
    <row r="45" spans="1:1" x14ac:dyDescent="0.2">
      <c r="A45" s="11">
        <v>45960</v>
      </c>
    </row>
    <row r="46" spans="1:1" x14ac:dyDescent="0.2">
      <c r="A46" s="11">
        <v>45961</v>
      </c>
    </row>
    <row r="47" spans="1:1" x14ac:dyDescent="0.2">
      <c r="A47" s="11">
        <v>45962</v>
      </c>
    </row>
    <row r="48" spans="1:1" x14ac:dyDescent="0.2">
      <c r="A48" s="11">
        <v>45963</v>
      </c>
    </row>
    <row r="49" spans="1:1" x14ac:dyDescent="0.2">
      <c r="A49" s="11">
        <v>45964</v>
      </c>
    </row>
    <row r="50" spans="1:1" x14ac:dyDescent="0.2">
      <c r="A50" s="11">
        <v>45965</v>
      </c>
    </row>
    <row r="51" spans="1:1" x14ac:dyDescent="0.2">
      <c r="A51" s="11">
        <v>45966</v>
      </c>
    </row>
    <row r="52" spans="1:1" x14ac:dyDescent="0.2">
      <c r="A52" s="11">
        <v>45967</v>
      </c>
    </row>
    <row r="53" spans="1:1" x14ac:dyDescent="0.2">
      <c r="A53" s="11">
        <v>45968</v>
      </c>
    </row>
    <row r="54" spans="1:1" x14ac:dyDescent="0.2">
      <c r="A54" s="11">
        <v>45969</v>
      </c>
    </row>
    <row r="55" spans="1:1" x14ac:dyDescent="0.2">
      <c r="A55" s="11">
        <v>45970</v>
      </c>
    </row>
    <row r="56" spans="1:1" x14ac:dyDescent="0.2">
      <c r="A56" s="11">
        <v>45971</v>
      </c>
    </row>
    <row r="57" spans="1:1" x14ac:dyDescent="0.2">
      <c r="A57" s="11">
        <v>45972</v>
      </c>
    </row>
    <row r="58" spans="1:1" x14ac:dyDescent="0.2">
      <c r="A58" s="11">
        <v>45973</v>
      </c>
    </row>
    <row r="59" spans="1:1" x14ac:dyDescent="0.2">
      <c r="A59" s="11">
        <v>45974</v>
      </c>
    </row>
    <row r="60" spans="1:1" x14ac:dyDescent="0.2">
      <c r="A60" s="11">
        <v>45975</v>
      </c>
    </row>
    <row r="61" spans="1:1" x14ac:dyDescent="0.2">
      <c r="A61" s="11">
        <v>45976</v>
      </c>
    </row>
    <row r="62" spans="1:1" x14ac:dyDescent="0.2">
      <c r="A62" s="11">
        <v>45977</v>
      </c>
    </row>
    <row r="63" spans="1:1" x14ac:dyDescent="0.2">
      <c r="A63" s="11">
        <v>45978</v>
      </c>
    </row>
    <row r="64" spans="1:1" x14ac:dyDescent="0.2">
      <c r="A64" s="11">
        <v>45979</v>
      </c>
    </row>
    <row r="65" spans="1:1" x14ac:dyDescent="0.2">
      <c r="A65" s="11">
        <v>45980</v>
      </c>
    </row>
    <row r="66" spans="1:1" x14ac:dyDescent="0.2">
      <c r="A66" s="11">
        <v>45981</v>
      </c>
    </row>
    <row r="67" spans="1:1" x14ac:dyDescent="0.2">
      <c r="A67" s="11">
        <v>45982</v>
      </c>
    </row>
    <row r="68" spans="1:1" x14ac:dyDescent="0.2">
      <c r="A68" s="11">
        <v>45983</v>
      </c>
    </row>
    <row r="69" spans="1:1" x14ac:dyDescent="0.2">
      <c r="A69" s="11">
        <v>45984</v>
      </c>
    </row>
    <row r="70" spans="1:1" x14ac:dyDescent="0.2">
      <c r="A70" s="11">
        <v>45985</v>
      </c>
    </row>
    <row r="71" spans="1:1" x14ac:dyDescent="0.2">
      <c r="A71" s="11">
        <v>45986</v>
      </c>
    </row>
    <row r="72" spans="1:1" x14ac:dyDescent="0.2">
      <c r="A72" s="11">
        <v>45987</v>
      </c>
    </row>
    <row r="73" spans="1:1" x14ac:dyDescent="0.2">
      <c r="A73" s="11">
        <v>45988</v>
      </c>
    </row>
    <row r="74" spans="1:1" x14ac:dyDescent="0.2">
      <c r="A74" s="11">
        <v>45989</v>
      </c>
    </row>
    <row r="75" spans="1:1" x14ac:dyDescent="0.2">
      <c r="A75" s="11">
        <v>45990</v>
      </c>
    </row>
    <row r="76" spans="1:1" x14ac:dyDescent="0.2">
      <c r="A76" s="11">
        <v>45991</v>
      </c>
    </row>
    <row r="77" spans="1:1" x14ac:dyDescent="0.2">
      <c r="A77" s="11">
        <v>45992</v>
      </c>
    </row>
    <row r="78" spans="1:1" x14ac:dyDescent="0.2">
      <c r="A78" s="11">
        <v>45993</v>
      </c>
    </row>
    <row r="79" spans="1:1" x14ac:dyDescent="0.2">
      <c r="A79" s="11">
        <v>45994</v>
      </c>
    </row>
    <row r="80" spans="1:1" x14ac:dyDescent="0.2">
      <c r="A80" s="11">
        <v>45995</v>
      </c>
    </row>
    <row r="81" spans="1:1" x14ac:dyDescent="0.2">
      <c r="A81" s="11">
        <v>45996</v>
      </c>
    </row>
    <row r="82" spans="1:1" x14ac:dyDescent="0.2">
      <c r="A82" s="11">
        <v>45997</v>
      </c>
    </row>
    <row r="83" spans="1:1" x14ac:dyDescent="0.2">
      <c r="A83" s="11">
        <v>45998</v>
      </c>
    </row>
    <row r="84" spans="1:1" x14ac:dyDescent="0.2">
      <c r="A84" s="11">
        <v>45999</v>
      </c>
    </row>
    <row r="85" spans="1:1" x14ac:dyDescent="0.2">
      <c r="A85" s="11">
        <v>46000</v>
      </c>
    </row>
    <row r="86" spans="1:1" x14ac:dyDescent="0.2">
      <c r="A86" s="11">
        <v>46001</v>
      </c>
    </row>
    <row r="87" spans="1:1" x14ac:dyDescent="0.2">
      <c r="A87" s="11">
        <v>46002</v>
      </c>
    </row>
    <row r="88" spans="1:1" x14ac:dyDescent="0.2">
      <c r="A88" s="11">
        <v>46003</v>
      </c>
    </row>
    <row r="89" spans="1:1" x14ac:dyDescent="0.2">
      <c r="A89" s="11">
        <v>46004</v>
      </c>
    </row>
    <row r="90" spans="1:1" x14ac:dyDescent="0.2">
      <c r="A90" s="11">
        <v>46005</v>
      </c>
    </row>
    <row r="91" spans="1:1" x14ac:dyDescent="0.2">
      <c r="A91" s="11">
        <v>46006</v>
      </c>
    </row>
    <row r="92" spans="1:1" x14ac:dyDescent="0.2">
      <c r="A92" s="11">
        <v>46007</v>
      </c>
    </row>
    <row r="93" spans="1:1" x14ac:dyDescent="0.2">
      <c r="A93" s="11">
        <v>46008</v>
      </c>
    </row>
    <row r="94" spans="1:1" x14ac:dyDescent="0.2">
      <c r="A94" s="11">
        <v>46009</v>
      </c>
    </row>
    <row r="95" spans="1:1" x14ac:dyDescent="0.2">
      <c r="A95" s="11">
        <v>46010</v>
      </c>
    </row>
    <row r="96" spans="1:1" x14ac:dyDescent="0.2">
      <c r="A96" s="11">
        <v>46011</v>
      </c>
    </row>
    <row r="97" spans="1:1" x14ac:dyDescent="0.2">
      <c r="A97" s="11">
        <v>46012</v>
      </c>
    </row>
    <row r="98" spans="1:1" x14ac:dyDescent="0.2">
      <c r="A98" s="11">
        <v>46013</v>
      </c>
    </row>
    <row r="99" spans="1:1" x14ac:dyDescent="0.2">
      <c r="A99" s="11">
        <v>46014</v>
      </c>
    </row>
    <row r="100" spans="1:1" x14ac:dyDescent="0.2">
      <c r="A100" s="11">
        <v>46015</v>
      </c>
    </row>
    <row r="101" spans="1:1" x14ac:dyDescent="0.2">
      <c r="A101" s="11">
        <v>46016</v>
      </c>
    </row>
    <row r="102" spans="1:1" x14ac:dyDescent="0.2">
      <c r="A102" s="11">
        <v>46017</v>
      </c>
    </row>
    <row r="103" spans="1:1" x14ac:dyDescent="0.2">
      <c r="A103" s="11">
        <v>46018</v>
      </c>
    </row>
    <row r="104" spans="1:1" x14ac:dyDescent="0.2">
      <c r="A104" s="11">
        <v>46019</v>
      </c>
    </row>
    <row r="105" spans="1:1" x14ac:dyDescent="0.2">
      <c r="A105" s="11">
        <v>46020</v>
      </c>
    </row>
    <row r="106" spans="1:1" x14ac:dyDescent="0.2">
      <c r="A106" s="11">
        <v>46021</v>
      </c>
    </row>
    <row r="107" spans="1:1" x14ac:dyDescent="0.2">
      <c r="A107" s="11">
        <v>46022</v>
      </c>
    </row>
    <row r="108" spans="1:1" x14ac:dyDescent="0.2">
      <c r="A108" s="11">
        <v>46023</v>
      </c>
    </row>
    <row r="109" spans="1:1" x14ac:dyDescent="0.2">
      <c r="A109" s="11">
        <v>46024</v>
      </c>
    </row>
    <row r="110" spans="1:1" x14ac:dyDescent="0.2">
      <c r="A110" s="11">
        <v>46025</v>
      </c>
    </row>
    <row r="111" spans="1:1" x14ac:dyDescent="0.2">
      <c r="A111" s="11">
        <v>46026</v>
      </c>
    </row>
    <row r="112" spans="1:1" x14ac:dyDescent="0.2">
      <c r="A112" s="11">
        <v>46027</v>
      </c>
    </row>
    <row r="113" spans="1:1" x14ac:dyDescent="0.2">
      <c r="A113" s="11">
        <v>46028</v>
      </c>
    </row>
    <row r="114" spans="1:1" x14ac:dyDescent="0.2">
      <c r="A114" s="11">
        <v>46029</v>
      </c>
    </row>
    <row r="115" spans="1:1" x14ac:dyDescent="0.2">
      <c r="A115" s="11">
        <v>46030</v>
      </c>
    </row>
    <row r="116" spans="1:1" x14ac:dyDescent="0.2">
      <c r="A116" s="11">
        <v>46031</v>
      </c>
    </row>
    <row r="117" spans="1:1" x14ac:dyDescent="0.2">
      <c r="A117" s="11">
        <v>46032</v>
      </c>
    </row>
    <row r="118" spans="1:1" x14ac:dyDescent="0.2">
      <c r="A118" s="11">
        <v>46033</v>
      </c>
    </row>
    <row r="119" spans="1:1" x14ac:dyDescent="0.2">
      <c r="A119" s="11">
        <v>46034</v>
      </c>
    </row>
    <row r="120" spans="1:1" x14ac:dyDescent="0.2">
      <c r="A120" s="11">
        <v>46035</v>
      </c>
    </row>
    <row r="121" spans="1:1" x14ac:dyDescent="0.2">
      <c r="A121" s="11">
        <v>46036</v>
      </c>
    </row>
    <row r="122" spans="1:1" x14ac:dyDescent="0.2">
      <c r="A122" s="11">
        <v>46037</v>
      </c>
    </row>
    <row r="123" spans="1:1" x14ac:dyDescent="0.2">
      <c r="A123" s="11">
        <v>46038</v>
      </c>
    </row>
    <row r="124" spans="1:1" x14ac:dyDescent="0.2">
      <c r="A124" s="11">
        <v>46039</v>
      </c>
    </row>
    <row r="125" spans="1:1" x14ac:dyDescent="0.2">
      <c r="A125" s="11">
        <v>46040</v>
      </c>
    </row>
    <row r="126" spans="1:1" x14ac:dyDescent="0.2">
      <c r="A126" s="11">
        <v>46041</v>
      </c>
    </row>
    <row r="127" spans="1:1" x14ac:dyDescent="0.2">
      <c r="A127" s="11">
        <v>46042</v>
      </c>
    </row>
    <row r="128" spans="1:1" x14ac:dyDescent="0.2">
      <c r="A128" s="11">
        <v>46043</v>
      </c>
    </row>
    <row r="129" spans="1:1" x14ac:dyDescent="0.2">
      <c r="A129" s="11">
        <v>46044</v>
      </c>
    </row>
    <row r="130" spans="1:1" x14ac:dyDescent="0.2">
      <c r="A130" s="11">
        <v>46045</v>
      </c>
    </row>
    <row r="131" spans="1:1" x14ac:dyDescent="0.2">
      <c r="A131" s="11">
        <v>46046</v>
      </c>
    </row>
    <row r="132" spans="1:1" x14ac:dyDescent="0.2">
      <c r="A132" s="11">
        <v>46047</v>
      </c>
    </row>
    <row r="133" spans="1:1" x14ac:dyDescent="0.2">
      <c r="A133" s="11">
        <v>46048</v>
      </c>
    </row>
    <row r="134" spans="1:1" x14ac:dyDescent="0.2">
      <c r="A134" s="11">
        <v>46049</v>
      </c>
    </row>
    <row r="135" spans="1:1" x14ac:dyDescent="0.2">
      <c r="A135" s="11">
        <v>46050</v>
      </c>
    </row>
    <row r="136" spans="1:1" x14ac:dyDescent="0.2">
      <c r="A136" s="11">
        <v>46051</v>
      </c>
    </row>
    <row r="137" spans="1:1" x14ac:dyDescent="0.2">
      <c r="A137" s="11">
        <v>46052</v>
      </c>
    </row>
    <row r="138" spans="1:1" x14ac:dyDescent="0.2">
      <c r="A138" s="11">
        <v>46053</v>
      </c>
    </row>
    <row r="139" spans="1:1" x14ac:dyDescent="0.2">
      <c r="A139" s="11">
        <v>46054</v>
      </c>
    </row>
    <row r="140" spans="1:1" x14ac:dyDescent="0.2">
      <c r="A140" s="11">
        <v>46055</v>
      </c>
    </row>
    <row r="141" spans="1:1" x14ac:dyDescent="0.2">
      <c r="A141" s="11">
        <v>46056</v>
      </c>
    </row>
    <row r="142" spans="1:1" x14ac:dyDescent="0.2">
      <c r="A142" s="11">
        <v>46057</v>
      </c>
    </row>
    <row r="143" spans="1:1" x14ac:dyDescent="0.2">
      <c r="A143" s="11">
        <v>46058</v>
      </c>
    </row>
    <row r="144" spans="1:1" x14ac:dyDescent="0.2">
      <c r="A144" s="11">
        <v>46059</v>
      </c>
    </row>
    <row r="145" spans="1:1" x14ac:dyDescent="0.2">
      <c r="A145" s="11">
        <v>46060</v>
      </c>
    </row>
    <row r="146" spans="1:1" x14ac:dyDescent="0.2">
      <c r="A146" s="11">
        <v>46061</v>
      </c>
    </row>
    <row r="147" spans="1:1" x14ac:dyDescent="0.2">
      <c r="A147" s="11">
        <v>46062</v>
      </c>
    </row>
    <row r="148" spans="1:1" x14ac:dyDescent="0.2">
      <c r="A148" s="11">
        <v>46063</v>
      </c>
    </row>
    <row r="149" spans="1:1" x14ac:dyDescent="0.2">
      <c r="A149" s="11">
        <v>46064</v>
      </c>
    </row>
    <row r="150" spans="1:1" x14ac:dyDescent="0.2">
      <c r="A150" s="11">
        <v>46065</v>
      </c>
    </row>
    <row r="151" spans="1:1" x14ac:dyDescent="0.2">
      <c r="A151" s="11">
        <v>46066</v>
      </c>
    </row>
    <row r="152" spans="1:1" x14ac:dyDescent="0.2">
      <c r="A152" s="11">
        <v>46067</v>
      </c>
    </row>
    <row r="153" spans="1:1" x14ac:dyDescent="0.2">
      <c r="A153" s="11">
        <v>46068</v>
      </c>
    </row>
    <row r="154" spans="1:1" x14ac:dyDescent="0.2">
      <c r="A154" s="11">
        <v>46069</v>
      </c>
    </row>
    <row r="155" spans="1:1" x14ac:dyDescent="0.2">
      <c r="A155" s="11">
        <v>46070</v>
      </c>
    </row>
    <row r="156" spans="1:1" x14ac:dyDescent="0.2">
      <c r="A156" s="11">
        <v>46071</v>
      </c>
    </row>
    <row r="157" spans="1:1" x14ac:dyDescent="0.2">
      <c r="A157" s="11">
        <v>46072</v>
      </c>
    </row>
    <row r="158" spans="1:1" x14ac:dyDescent="0.2">
      <c r="A158" s="11">
        <v>46073</v>
      </c>
    </row>
    <row r="159" spans="1:1" x14ac:dyDescent="0.2">
      <c r="A159" s="11">
        <v>46074</v>
      </c>
    </row>
    <row r="160" spans="1:1" x14ac:dyDescent="0.2">
      <c r="A160" s="11">
        <v>46075</v>
      </c>
    </row>
    <row r="161" spans="1:1" x14ac:dyDescent="0.2">
      <c r="A161" s="11">
        <v>46076</v>
      </c>
    </row>
    <row r="162" spans="1:1" x14ac:dyDescent="0.2">
      <c r="A162" s="11">
        <v>46077</v>
      </c>
    </row>
    <row r="163" spans="1:1" x14ac:dyDescent="0.2">
      <c r="A163" s="11">
        <v>46078</v>
      </c>
    </row>
    <row r="164" spans="1:1" x14ac:dyDescent="0.2">
      <c r="A164" s="11">
        <v>46079</v>
      </c>
    </row>
    <row r="165" spans="1:1" x14ac:dyDescent="0.2">
      <c r="A165" s="11">
        <v>46080</v>
      </c>
    </row>
    <row r="166" spans="1:1" x14ac:dyDescent="0.2">
      <c r="A166" s="11">
        <v>46081</v>
      </c>
    </row>
    <row r="167" spans="1:1" x14ac:dyDescent="0.2">
      <c r="A167" s="11">
        <v>46082</v>
      </c>
    </row>
    <row r="168" spans="1:1" x14ac:dyDescent="0.2">
      <c r="A168" s="11">
        <v>46083</v>
      </c>
    </row>
    <row r="169" spans="1:1" x14ac:dyDescent="0.2">
      <c r="A169" s="11">
        <v>46084</v>
      </c>
    </row>
    <row r="170" spans="1:1" x14ac:dyDescent="0.2">
      <c r="A170" s="11">
        <v>46085</v>
      </c>
    </row>
    <row r="171" spans="1:1" x14ac:dyDescent="0.2">
      <c r="A171" s="11">
        <v>46086</v>
      </c>
    </row>
    <row r="172" spans="1:1" x14ac:dyDescent="0.2">
      <c r="A172" s="11">
        <v>46087</v>
      </c>
    </row>
    <row r="173" spans="1:1" x14ac:dyDescent="0.2">
      <c r="A173" s="11">
        <v>46088</v>
      </c>
    </row>
    <row r="174" spans="1:1" x14ac:dyDescent="0.2">
      <c r="A174" s="11">
        <v>46089</v>
      </c>
    </row>
    <row r="175" spans="1:1" x14ac:dyDescent="0.2">
      <c r="A175" s="11">
        <v>46090</v>
      </c>
    </row>
    <row r="176" spans="1:1" x14ac:dyDescent="0.2">
      <c r="A176" s="11">
        <v>46091</v>
      </c>
    </row>
    <row r="177" spans="1:1" x14ac:dyDescent="0.2">
      <c r="A177" s="11">
        <v>46092</v>
      </c>
    </row>
    <row r="178" spans="1:1" x14ac:dyDescent="0.2">
      <c r="A178" s="11">
        <v>46093</v>
      </c>
    </row>
    <row r="179" spans="1:1" x14ac:dyDescent="0.2">
      <c r="A179" s="11">
        <v>46094</v>
      </c>
    </row>
    <row r="180" spans="1:1" x14ac:dyDescent="0.2">
      <c r="A180" s="11">
        <v>46095</v>
      </c>
    </row>
    <row r="181" spans="1:1" x14ac:dyDescent="0.2">
      <c r="A181" s="11">
        <v>46096</v>
      </c>
    </row>
    <row r="182" spans="1:1" x14ac:dyDescent="0.2">
      <c r="A182" s="11">
        <v>46097</v>
      </c>
    </row>
    <row r="183" spans="1:1" x14ac:dyDescent="0.2">
      <c r="A183" s="11">
        <v>46098</v>
      </c>
    </row>
    <row r="184" spans="1:1" x14ac:dyDescent="0.2">
      <c r="A184" s="11">
        <v>46099</v>
      </c>
    </row>
    <row r="185" spans="1:1" x14ac:dyDescent="0.2">
      <c r="A185" s="11">
        <v>46100</v>
      </c>
    </row>
    <row r="186" spans="1:1" x14ac:dyDescent="0.2">
      <c r="A186" s="11">
        <v>46101</v>
      </c>
    </row>
    <row r="187" spans="1:1" x14ac:dyDescent="0.2">
      <c r="A187" s="11">
        <v>46102</v>
      </c>
    </row>
    <row r="188" spans="1:1" x14ac:dyDescent="0.2">
      <c r="A188" s="11">
        <v>46103</v>
      </c>
    </row>
    <row r="189" spans="1:1" x14ac:dyDescent="0.2">
      <c r="A189" s="11">
        <v>46104</v>
      </c>
    </row>
    <row r="190" spans="1:1" x14ac:dyDescent="0.2">
      <c r="A190" s="11">
        <v>46105</v>
      </c>
    </row>
    <row r="191" spans="1:1" x14ac:dyDescent="0.2">
      <c r="A191" s="11">
        <v>46106</v>
      </c>
    </row>
    <row r="192" spans="1:1" x14ac:dyDescent="0.2">
      <c r="A192" s="11">
        <v>46107</v>
      </c>
    </row>
    <row r="193" spans="1:1" x14ac:dyDescent="0.2">
      <c r="A193" s="11">
        <v>46108</v>
      </c>
    </row>
    <row r="194" spans="1:1" x14ac:dyDescent="0.2">
      <c r="A194" s="11">
        <v>46109</v>
      </c>
    </row>
    <row r="195" spans="1:1" x14ac:dyDescent="0.2">
      <c r="A195" s="11">
        <v>46110</v>
      </c>
    </row>
    <row r="196" spans="1:1" x14ac:dyDescent="0.2">
      <c r="A196" s="11">
        <v>46111</v>
      </c>
    </row>
    <row r="197" spans="1:1" x14ac:dyDescent="0.2">
      <c r="A197" s="11">
        <v>46112</v>
      </c>
    </row>
    <row r="198" spans="1:1" x14ac:dyDescent="0.2">
      <c r="A198" s="11">
        <v>46113</v>
      </c>
    </row>
    <row r="199" spans="1:1" x14ac:dyDescent="0.2">
      <c r="A199" s="11">
        <v>46114</v>
      </c>
    </row>
    <row r="200" spans="1:1" x14ac:dyDescent="0.2">
      <c r="A200" s="11">
        <v>46115</v>
      </c>
    </row>
    <row r="201" spans="1:1" x14ac:dyDescent="0.2">
      <c r="A201" s="11">
        <v>46116</v>
      </c>
    </row>
    <row r="202" spans="1:1" x14ac:dyDescent="0.2">
      <c r="A202" s="11">
        <v>46117</v>
      </c>
    </row>
    <row r="203" spans="1:1" x14ac:dyDescent="0.2">
      <c r="A203" s="11">
        <v>46118</v>
      </c>
    </row>
    <row r="204" spans="1:1" x14ac:dyDescent="0.2">
      <c r="A204" s="11">
        <v>46119</v>
      </c>
    </row>
    <row r="205" spans="1:1" x14ac:dyDescent="0.2">
      <c r="A205" s="11">
        <v>46120</v>
      </c>
    </row>
    <row r="206" spans="1:1" x14ac:dyDescent="0.2">
      <c r="A206" s="11">
        <v>46121</v>
      </c>
    </row>
    <row r="207" spans="1:1" x14ac:dyDescent="0.2">
      <c r="A207" s="11">
        <v>46122</v>
      </c>
    </row>
    <row r="208" spans="1:1" x14ac:dyDescent="0.2">
      <c r="A208" s="11">
        <v>46123</v>
      </c>
    </row>
    <row r="209" spans="1:1" x14ac:dyDescent="0.2">
      <c r="A209" s="11">
        <v>46124</v>
      </c>
    </row>
    <row r="210" spans="1:1" x14ac:dyDescent="0.2">
      <c r="A210" s="11">
        <v>46125</v>
      </c>
    </row>
    <row r="211" spans="1:1" x14ac:dyDescent="0.2">
      <c r="A211" s="11">
        <v>46126</v>
      </c>
    </row>
    <row r="212" spans="1:1" x14ac:dyDescent="0.2">
      <c r="A212" s="11">
        <v>46127</v>
      </c>
    </row>
    <row r="213" spans="1:1" x14ac:dyDescent="0.2">
      <c r="A213" s="11">
        <v>46128</v>
      </c>
    </row>
    <row r="214" spans="1:1" x14ac:dyDescent="0.2">
      <c r="A214" s="11">
        <v>46129</v>
      </c>
    </row>
    <row r="215" spans="1:1" x14ac:dyDescent="0.2">
      <c r="A215" s="11">
        <v>46130</v>
      </c>
    </row>
    <row r="216" spans="1:1" x14ac:dyDescent="0.2">
      <c r="A216" s="11">
        <v>46131</v>
      </c>
    </row>
    <row r="217" spans="1:1" x14ac:dyDescent="0.2">
      <c r="A217" s="11">
        <v>46132</v>
      </c>
    </row>
    <row r="218" spans="1:1" x14ac:dyDescent="0.2">
      <c r="A218" s="11">
        <v>46133</v>
      </c>
    </row>
    <row r="219" spans="1:1" x14ac:dyDescent="0.2">
      <c r="A219" s="11">
        <v>46134</v>
      </c>
    </row>
    <row r="220" spans="1:1" x14ac:dyDescent="0.2">
      <c r="A220" s="11">
        <v>46135</v>
      </c>
    </row>
    <row r="221" spans="1:1" x14ac:dyDescent="0.2">
      <c r="A221" s="11">
        <v>46136</v>
      </c>
    </row>
    <row r="222" spans="1:1" x14ac:dyDescent="0.2">
      <c r="A222" s="11">
        <v>46137</v>
      </c>
    </row>
    <row r="223" spans="1:1" x14ac:dyDescent="0.2">
      <c r="A223" s="11">
        <v>46138</v>
      </c>
    </row>
    <row r="224" spans="1:1" x14ac:dyDescent="0.2">
      <c r="A224" s="11">
        <v>46139</v>
      </c>
    </row>
    <row r="225" spans="1:1" x14ac:dyDescent="0.2">
      <c r="A225" s="11">
        <v>46140</v>
      </c>
    </row>
    <row r="226" spans="1:1" x14ac:dyDescent="0.2">
      <c r="A226" s="11">
        <v>46141</v>
      </c>
    </row>
    <row r="227" spans="1:1" x14ac:dyDescent="0.2">
      <c r="A227" s="11">
        <v>46142</v>
      </c>
    </row>
    <row r="228" spans="1:1" x14ac:dyDescent="0.2">
      <c r="A228" s="11">
        <v>46143</v>
      </c>
    </row>
    <row r="229" spans="1:1" x14ac:dyDescent="0.2">
      <c r="A229" s="11">
        <v>46144</v>
      </c>
    </row>
    <row r="230" spans="1:1" x14ac:dyDescent="0.2">
      <c r="A230" s="11">
        <v>46145</v>
      </c>
    </row>
    <row r="231" spans="1:1" x14ac:dyDescent="0.2">
      <c r="A231" s="11">
        <v>46146</v>
      </c>
    </row>
    <row r="232" spans="1:1" x14ac:dyDescent="0.2">
      <c r="A232" s="11">
        <v>46147</v>
      </c>
    </row>
    <row r="233" spans="1:1" x14ac:dyDescent="0.2">
      <c r="A233" s="11">
        <v>46148</v>
      </c>
    </row>
    <row r="234" spans="1:1" x14ac:dyDescent="0.2">
      <c r="A234" s="11">
        <v>46149</v>
      </c>
    </row>
    <row r="235" spans="1:1" x14ac:dyDescent="0.2">
      <c r="A235" s="11">
        <v>46150</v>
      </c>
    </row>
    <row r="236" spans="1:1" x14ac:dyDescent="0.2">
      <c r="A236" s="11">
        <v>46151</v>
      </c>
    </row>
    <row r="237" spans="1:1" x14ac:dyDescent="0.2">
      <c r="A237" s="11">
        <v>46152</v>
      </c>
    </row>
    <row r="238" spans="1:1" x14ac:dyDescent="0.2">
      <c r="A238" s="11">
        <v>46153</v>
      </c>
    </row>
    <row r="239" spans="1:1" x14ac:dyDescent="0.2">
      <c r="A239" s="11">
        <v>46154</v>
      </c>
    </row>
    <row r="240" spans="1:1" x14ac:dyDescent="0.2">
      <c r="A240" s="11">
        <v>46155</v>
      </c>
    </row>
    <row r="241" spans="1:1" x14ac:dyDescent="0.2">
      <c r="A241" s="11">
        <v>46156</v>
      </c>
    </row>
    <row r="242" spans="1:1" x14ac:dyDescent="0.2">
      <c r="A242" s="11">
        <v>46157</v>
      </c>
    </row>
    <row r="243" spans="1:1" x14ac:dyDescent="0.2">
      <c r="A243" s="11">
        <v>46158</v>
      </c>
    </row>
    <row r="244" spans="1:1" x14ac:dyDescent="0.2">
      <c r="A244" s="11">
        <v>46159</v>
      </c>
    </row>
    <row r="245" spans="1:1" x14ac:dyDescent="0.2">
      <c r="A245" s="11">
        <v>46160</v>
      </c>
    </row>
    <row r="246" spans="1:1" x14ac:dyDescent="0.2">
      <c r="A246" s="11">
        <v>46161</v>
      </c>
    </row>
    <row r="247" spans="1:1" x14ac:dyDescent="0.2">
      <c r="A247" s="11">
        <v>46162</v>
      </c>
    </row>
    <row r="248" spans="1:1" x14ac:dyDescent="0.2">
      <c r="A248" s="11">
        <v>46163</v>
      </c>
    </row>
    <row r="249" spans="1:1" x14ac:dyDescent="0.2">
      <c r="A249" s="11">
        <v>46164</v>
      </c>
    </row>
    <row r="250" spans="1:1" x14ac:dyDescent="0.2">
      <c r="A250" s="11">
        <v>46165</v>
      </c>
    </row>
    <row r="251" spans="1:1" x14ac:dyDescent="0.2">
      <c r="A251" s="11">
        <v>46166</v>
      </c>
    </row>
    <row r="252" spans="1:1" x14ac:dyDescent="0.2">
      <c r="A252" s="11">
        <v>46167</v>
      </c>
    </row>
    <row r="253" spans="1:1" x14ac:dyDescent="0.2">
      <c r="A253" s="11">
        <v>46168</v>
      </c>
    </row>
    <row r="254" spans="1:1" x14ac:dyDescent="0.2">
      <c r="A254" s="11">
        <v>46169</v>
      </c>
    </row>
    <row r="255" spans="1:1" x14ac:dyDescent="0.2">
      <c r="A255" s="11">
        <v>46170</v>
      </c>
    </row>
    <row r="256" spans="1:1" x14ac:dyDescent="0.2">
      <c r="A256" s="11">
        <v>46171</v>
      </c>
    </row>
    <row r="257" spans="1:1" x14ac:dyDescent="0.2">
      <c r="A257" s="11">
        <v>46172</v>
      </c>
    </row>
    <row r="258" spans="1:1" x14ac:dyDescent="0.2">
      <c r="A258" s="11">
        <v>46173</v>
      </c>
    </row>
    <row r="259" spans="1:1" x14ac:dyDescent="0.2">
      <c r="A259" s="11">
        <v>46174</v>
      </c>
    </row>
    <row r="260" spans="1:1" x14ac:dyDescent="0.2">
      <c r="A260" s="11">
        <v>46175</v>
      </c>
    </row>
    <row r="261" spans="1:1" x14ac:dyDescent="0.2">
      <c r="A261" s="11">
        <v>46176</v>
      </c>
    </row>
    <row r="262" spans="1:1" x14ac:dyDescent="0.2">
      <c r="A262" s="11">
        <v>46177</v>
      </c>
    </row>
    <row r="263" spans="1:1" x14ac:dyDescent="0.2">
      <c r="A263" s="11">
        <v>46178</v>
      </c>
    </row>
    <row r="264" spans="1:1" x14ac:dyDescent="0.2">
      <c r="A264" s="11">
        <v>46179</v>
      </c>
    </row>
    <row r="265" spans="1:1" x14ac:dyDescent="0.2">
      <c r="A265" s="11">
        <v>46180</v>
      </c>
    </row>
    <row r="266" spans="1:1" x14ac:dyDescent="0.2">
      <c r="A266" s="11">
        <v>46181</v>
      </c>
    </row>
    <row r="267" spans="1:1" x14ac:dyDescent="0.2">
      <c r="A267" s="11">
        <v>46182</v>
      </c>
    </row>
    <row r="268" spans="1:1" x14ac:dyDescent="0.2">
      <c r="A268" s="11">
        <v>46183</v>
      </c>
    </row>
    <row r="269" spans="1:1" x14ac:dyDescent="0.2">
      <c r="A269" s="11">
        <v>46184</v>
      </c>
    </row>
    <row r="270" spans="1:1" x14ac:dyDescent="0.2">
      <c r="A270" s="11">
        <v>46185</v>
      </c>
    </row>
    <row r="271" spans="1:1" x14ac:dyDescent="0.2">
      <c r="A271" s="11">
        <v>46186</v>
      </c>
    </row>
    <row r="272" spans="1:1" x14ac:dyDescent="0.2">
      <c r="A272" s="11">
        <v>46187</v>
      </c>
    </row>
    <row r="273" spans="1:1" x14ac:dyDescent="0.2">
      <c r="A273" s="11">
        <v>46188</v>
      </c>
    </row>
    <row r="274" spans="1:1" x14ac:dyDescent="0.2">
      <c r="A274" s="11">
        <v>46189</v>
      </c>
    </row>
    <row r="275" spans="1:1" x14ac:dyDescent="0.2">
      <c r="A275" s="11">
        <v>46190</v>
      </c>
    </row>
    <row r="276" spans="1:1" x14ac:dyDescent="0.2">
      <c r="A276" s="11">
        <v>46191</v>
      </c>
    </row>
    <row r="277" spans="1:1" x14ac:dyDescent="0.2">
      <c r="A277" s="11">
        <v>46192</v>
      </c>
    </row>
    <row r="278" spans="1:1" x14ac:dyDescent="0.2">
      <c r="A278" s="11">
        <v>46193</v>
      </c>
    </row>
    <row r="279" spans="1:1" x14ac:dyDescent="0.2">
      <c r="A279" s="11">
        <v>46194</v>
      </c>
    </row>
    <row r="280" spans="1:1" x14ac:dyDescent="0.2">
      <c r="A280" s="11">
        <v>46195</v>
      </c>
    </row>
    <row r="281" spans="1:1" x14ac:dyDescent="0.2">
      <c r="A281" s="11">
        <v>46196</v>
      </c>
    </row>
    <row r="282" spans="1:1" x14ac:dyDescent="0.2">
      <c r="A282" s="11">
        <v>46197</v>
      </c>
    </row>
    <row r="283" spans="1:1" x14ac:dyDescent="0.2">
      <c r="A283" s="11">
        <v>46198</v>
      </c>
    </row>
    <row r="284" spans="1:1" x14ac:dyDescent="0.2">
      <c r="A284" s="11">
        <v>46199</v>
      </c>
    </row>
    <row r="285" spans="1:1" x14ac:dyDescent="0.2">
      <c r="A285" s="11">
        <v>46200</v>
      </c>
    </row>
    <row r="286" spans="1:1" x14ac:dyDescent="0.2">
      <c r="A286" s="11">
        <v>46201</v>
      </c>
    </row>
    <row r="287" spans="1:1" x14ac:dyDescent="0.2">
      <c r="A287" s="11">
        <v>46202</v>
      </c>
    </row>
    <row r="288" spans="1:1" x14ac:dyDescent="0.2">
      <c r="A288" s="11">
        <v>46203</v>
      </c>
    </row>
    <row r="289" spans="1:1" x14ac:dyDescent="0.2">
      <c r="A289" s="11">
        <v>46204</v>
      </c>
    </row>
    <row r="290" spans="1:1" x14ac:dyDescent="0.2">
      <c r="A290" s="11">
        <v>46205</v>
      </c>
    </row>
    <row r="291" spans="1:1" x14ac:dyDescent="0.2">
      <c r="A291" s="11">
        <v>46206</v>
      </c>
    </row>
    <row r="292" spans="1:1" x14ac:dyDescent="0.2">
      <c r="A292" s="11">
        <v>46207</v>
      </c>
    </row>
    <row r="293" spans="1:1" x14ac:dyDescent="0.2">
      <c r="A293" s="11">
        <v>46208</v>
      </c>
    </row>
    <row r="294" spans="1:1" x14ac:dyDescent="0.2">
      <c r="A294" s="11">
        <v>46209</v>
      </c>
    </row>
    <row r="295" spans="1:1" x14ac:dyDescent="0.2">
      <c r="A295" s="11">
        <v>46210</v>
      </c>
    </row>
    <row r="296" spans="1:1" x14ac:dyDescent="0.2">
      <c r="A296" s="11">
        <v>46211</v>
      </c>
    </row>
    <row r="297" spans="1:1" x14ac:dyDescent="0.2">
      <c r="A297" s="11">
        <v>46212</v>
      </c>
    </row>
    <row r="298" spans="1:1" x14ac:dyDescent="0.2">
      <c r="A298" s="11">
        <v>46213</v>
      </c>
    </row>
    <row r="299" spans="1:1" x14ac:dyDescent="0.2">
      <c r="A299" s="11">
        <v>46214</v>
      </c>
    </row>
    <row r="300" spans="1:1" x14ac:dyDescent="0.2">
      <c r="A300" s="11">
        <v>46215</v>
      </c>
    </row>
    <row r="301" spans="1:1" x14ac:dyDescent="0.2">
      <c r="A301" s="11">
        <v>46216</v>
      </c>
    </row>
    <row r="302" spans="1:1" x14ac:dyDescent="0.2">
      <c r="A302" s="11">
        <v>46217</v>
      </c>
    </row>
    <row r="303" spans="1:1" x14ac:dyDescent="0.2">
      <c r="A303" s="11">
        <v>46218</v>
      </c>
    </row>
    <row r="304" spans="1:1" x14ac:dyDescent="0.2">
      <c r="A304" s="11">
        <v>46219</v>
      </c>
    </row>
    <row r="305" spans="1:1" x14ac:dyDescent="0.2">
      <c r="A305" s="11">
        <v>46220</v>
      </c>
    </row>
    <row r="306" spans="1:1" x14ac:dyDescent="0.2">
      <c r="A306" s="11">
        <v>46221</v>
      </c>
    </row>
    <row r="307" spans="1:1" x14ac:dyDescent="0.2">
      <c r="A307" s="11">
        <v>46222</v>
      </c>
    </row>
    <row r="308" spans="1:1" x14ac:dyDescent="0.2">
      <c r="A308" s="11">
        <v>46223</v>
      </c>
    </row>
    <row r="309" spans="1:1" x14ac:dyDescent="0.2">
      <c r="A309" s="11">
        <v>46224</v>
      </c>
    </row>
    <row r="310" spans="1:1" x14ac:dyDescent="0.2">
      <c r="A310" s="11">
        <v>46225</v>
      </c>
    </row>
    <row r="311" spans="1:1" x14ac:dyDescent="0.2">
      <c r="A311" s="11">
        <v>46226</v>
      </c>
    </row>
    <row r="312" spans="1:1" x14ac:dyDescent="0.2">
      <c r="A312" s="11">
        <v>46227</v>
      </c>
    </row>
    <row r="313" spans="1:1" x14ac:dyDescent="0.2">
      <c r="A313" s="11">
        <v>46228</v>
      </c>
    </row>
    <row r="314" spans="1:1" x14ac:dyDescent="0.2">
      <c r="A314" s="11">
        <v>46229</v>
      </c>
    </row>
    <row r="315" spans="1:1" x14ac:dyDescent="0.2">
      <c r="A315" s="11">
        <v>46230</v>
      </c>
    </row>
    <row r="316" spans="1:1" x14ac:dyDescent="0.2">
      <c r="A316" s="11">
        <v>46231</v>
      </c>
    </row>
    <row r="317" spans="1:1" x14ac:dyDescent="0.2">
      <c r="A317" s="11">
        <v>46232</v>
      </c>
    </row>
    <row r="318" spans="1:1" x14ac:dyDescent="0.2">
      <c r="A318" s="11">
        <v>46233</v>
      </c>
    </row>
    <row r="319" spans="1:1" x14ac:dyDescent="0.2">
      <c r="A319" s="11">
        <v>46234</v>
      </c>
    </row>
    <row r="320" spans="1:1" x14ac:dyDescent="0.2">
      <c r="A320" s="11">
        <v>46235</v>
      </c>
    </row>
    <row r="321" spans="1:1" x14ac:dyDescent="0.2">
      <c r="A321" s="11">
        <v>46236</v>
      </c>
    </row>
    <row r="322" spans="1:1" x14ac:dyDescent="0.2">
      <c r="A322" s="11">
        <v>46237</v>
      </c>
    </row>
    <row r="323" spans="1:1" x14ac:dyDescent="0.2">
      <c r="A323" s="11">
        <v>46238</v>
      </c>
    </row>
    <row r="324" spans="1:1" x14ac:dyDescent="0.2">
      <c r="A324" s="11">
        <v>46239</v>
      </c>
    </row>
    <row r="325" spans="1:1" x14ac:dyDescent="0.2">
      <c r="A325" s="11">
        <v>46240</v>
      </c>
    </row>
    <row r="326" spans="1:1" x14ac:dyDescent="0.2">
      <c r="A326" s="11">
        <v>46241</v>
      </c>
    </row>
    <row r="327" spans="1:1" x14ac:dyDescent="0.2">
      <c r="A327" s="11">
        <v>46242</v>
      </c>
    </row>
    <row r="328" spans="1:1" x14ac:dyDescent="0.2">
      <c r="A328" s="11">
        <v>46243</v>
      </c>
    </row>
    <row r="329" spans="1:1" x14ac:dyDescent="0.2">
      <c r="A329" s="11">
        <v>46244</v>
      </c>
    </row>
    <row r="330" spans="1:1" x14ac:dyDescent="0.2">
      <c r="A330" s="11">
        <v>46245</v>
      </c>
    </row>
    <row r="331" spans="1:1" x14ac:dyDescent="0.2">
      <c r="A331" s="11">
        <v>46246</v>
      </c>
    </row>
    <row r="332" spans="1:1" x14ac:dyDescent="0.2">
      <c r="A332" s="11">
        <v>46247</v>
      </c>
    </row>
    <row r="333" spans="1:1" x14ac:dyDescent="0.2">
      <c r="A333" s="11">
        <v>46248</v>
      </c>
    </row>
    <row r="334" spans="1:1" x14ac:dyDescent="0.2">
      <c r="A334" s="11">
        <v>46249</v>
      </c>
    </row>
    <row r="335" spans="1:1" x14ac:dyDescent="0.2">
      <c r="A335" s="11">
        <v>46250</v>
      </c>
    </row>
    <row r="336" spans="1:1" x14ac:dyDescent="0.2">
      <c r="A336" s="11">
        <v>46251</v>
      </c>
    </row>
    <row r="337" spans="1:1" x14ac:dyDescent="0.2">
      <c r="A337" s="11">
        <v>46252</v>
      </c>
    </row>
    <row r="338" spans="1:1" x14ac:dyDescent="0.2">
      <c r="A338" s="11">
        <v>46253</v>
      </c>
    </row>
    <row r="339" spans="1:1" x14ac:dyDescent="0.2">
      <c r="A339" s="11">
        <v>46254</v>
      </c>
    </row>
    <row r="340" spans="1:1" x14ac:dyDescent="0.2">
      <c r="A340" s="11">
        <v>46255</v>
      </c>
    </row>
    <row r="341" spans="1:1" x14ac:dyDescent="0.2">
      <c r="A341" s="11">
        <v>46256</v>
      </c>
    </row>
    <row r="342" spans="1:1" x14ac:dyDescent="0.2">
      <c r="A342" s="11">
        <v>46257</v>
      </c>
    </row>
    <row r="343" spans="1:1" x14ac:dyDescent="0.2">
      <c r="A343" s="11">
        <v>46258</v>
      </c>
    </row>
    <row r="344" spans="1:1" x14ac:dyDescent="0.2">
      <c r="A344" s="11">
        <v>46259</v>
      </c>
    </row>
    <row r="345" spans="1:1" x14ac:dyDescent="0.2">
      <c r="A345" s="11">
        <v>46260</v>
      </c>
    </row>
    <row r="346" spans="1:1" x14ac:dyDescent="0.2">
      <c r="A346" s="11">
        <v>46261</v>
      </c>
    </row>
    <row r="347" spans="1:1" x14ac:dyDescent="0.2">
      <c r="A347" s="11">
        <v>46262</v>
      </c>
    </row>
    <row r="348" spans="1:1" x14ac:dyDescent="0.2">
      <c r="A348" s="11">
        <v>46263</v>
      </c>
    </row>
    <row r="349" spans="1:1" x14ac:dyDescent="0.2">
      <c r="A349" s="11">
        <v>46264</v>
      </c>
    </row>
    <row r="350" spans="1:1" x14ac:dyDescent="0.2">
      <c r="A350" s="11">
        <v>46265</v>
      </c>
    </row>
    <row r="351" spans="1:1" x14ac:dyDescent="0.2">
      <c r="A351" s="11">
        <v>46266</v>
      </c>
    </row>
    <row r="352" spans="1:1" x14ac:dyDescent="0.2">
      <c r="A352" s="11">
        <v>46267</v>
      </c>
    </row>
    <row r="353" spans="1:1" x14ac:dyDescent="0.2">
      <c r="A353" s="11">
        <v>46268</v>
      </c>
    </row>
    <row r="354" spans="1:1" x14ac:dyDescent="0.2">
      <c r="A354" s="11">
        <v>46269</v>
      </c>
    </row>
    <row r="355" spans="1:1" x14ac:dyDescent="0.2">
      <c r="A355" s="11">
        <v>46270</v>
      </c>
    </row>
    <row r="356" spans="1:1" x14ac:dyDescent="0.2">
      <c r="A356" s="11">
        <v>46271</v>
      </c>
    </row>
    <row r="357" spans="1:1" x14ac:dyDescent="0.2">
      <c r="A357" s="11">
        <v>46272</v>
      </c>
    </row>
    <row r="358" spans="1:1" x14ac:dyDescent="0.2">
      <c r="A358" s="11">
        <v>46273</v>
      </c>
    </row>
    <row r="359" spans="1:1" x14ac:dyDescent="0.2">
      <c r="A359" s="11">
        <v>46274</v>
      </c>
    </row>
    <row r="360" spans="1:1" x14ac:dyDescent="0.2">
      <c r="A360" s="11">
        <v>46275</v>
      </c>
    </row>
    <row r="361" spans="1:1" x14ac:dyDescent="0.2">
      <c r="A361" s="11">
        <v>46276</v>
      </c>
    </row>
    <row r="362" spans="1:1" x14ac:dyDescent="0.2">
      <c r="A362" s="11">
        <v>46277</v>
      </c>
    </row>
    <row r="363" spans="1:1" x14ac:dyDescent="0.2">
      <c r="A363" s="11">
        <v>46278</v>
      </c>
    </row>
    <row r="364" spans="1:1" x14ac:dyDescent="0.2">
      <c r="A364" s="11">
        <v>46279</v>
      </c>
    </row>
    <row r="365" spans="1:1" x14ac:dyDescent="0.2">
      <c r="A365" s="11">
        <v>46280</v>
      </c>
    </row>
    <row r="366" spans="1:1" x14ac:dyDescent="0.2">
      <c r="A366" s="11">
        <v>46281</v>
      </c>
    </row>
    <row r="367" spans="1:1" x14ac:dyDescent="0.2">
      <c r="A367" s="11">
        <v>46282</v>
      </c>
    </row>
    <row r="368" spans="1:1" x14ac:dyDescent="0.2">
      <c r="A368" s="11">
        <v>46283</v>
      </c>
    </row>
    <row r="369" spans="1:1" x14ac:dyDescent="0.2">
      <c r="A369" s="11">
        <v>46284</v>
      </c>
    </row>
    <row r="370" spans="1:1" x14ac:dyDescent="0.2">
      <c r="A370" s="11">
        <v>46285</v>
      </c>
    </row>
    <row r="371" spans="1:1" x14ac:dyDescent="0.2">
      <c r="A371" s="11">
        <v>46286</v>
      </c>
    </row>
    <row r="372" spans="1:1" x14ac:dyDescent="0.2">
      <c r="A372" s="11">
        <v>46287</v>
      </c>
    </row>
    <row r="373" spans="1:1" x14ac:dyDescent="0.2">
      <c r="A373" s="11">
        <v>46288</v>
      </c>
    </row>
    <row r="374" spans="1:1" x14ac:dyDescent="0.2">
      <c r="A374" s="11">
        <v>46289</v>
      </c>
    </row>
    <row r="375" spans="1:1" x14ac:dyDescent="0.2">
      <c r="A375" s="11">
        <v>46290</v>
      </c>
    </row>
    <row r="376" spans="1:1" x14ac:dyDescent="0.2">
      <c r="A376" s="11">
        <v>46291</v>
      </c>
    </row>
    <row r="377" spans="1:1" x14ac:dyDescent="0.2">
      <c r="A377" s="11">
        <v>46292</v>
      </c>
    </row>
    <row r="378" spans="1:1" x14ac:dyDescent="0.2">
      <c r="A378" s="11">
        <v>46293</v>
      </c>
    </row>
    <row r="379" spans="1:1" x14ac:dyDescent="0.2">
      <c r="A379" s="11">
        <v>46294</v>
      </c>
    </row>
    <row r="380" spans="1:1" x14ac:dyDescent="0.2">
      <c r="A380" s="11">
        <v>46295</v>
      </c>
    </row>
    <row r="381" spans="1:1" x14ac:dyDescent="0.2">
      <c r="A381" s="11"/>
    </row>
    <row r="382" spans="1:1" x14ac:dyDescent="0.2">
      <c r="A382" s="11"/>
    </row>
    <row r="383" spans="1:1" x14ac:dyDescent="0.2">
      <c r="A383" s="11"/>
    </row>
    <row r="384" spans="1:1" x14ac:dyDescent="0.2">
      <c r="A384" s="11"/>
    </row>
    <row r="385" spans="1:1" x14ac:dyDescent="0.2">
      <c r="A385" s="11"/>
    </row>
    <row r="386" spans="1:1" x14ac:dyDescent="0.2">
      <c r="A386" s="11"/>
    </row>
    <row r="387" spans="1:1" x14ac:dyDescent="0.2">
      <c r="A387" s="11"/>
    </row>
    <row r="388" spans="1:1" x14ac:dyDescent="0.2">
      <c r="A388" s="11"/>
    </row>
    <row r="389" spans="1:1" x14ac:dyDescent="0.2">
      <c r="A389" s="11"/>
    </row>
    <row r="390" spans="1:1" x14ac:dyDescent="0.2">
      <c r="A390" s="11"/>
    </row>
    <row r="391" spans="1:1" x14ac:dyDescent="0.2">
      <c r="A391" s="11"/>
    </row>
    <row r="392" spans="1:1" x14ac:dyDescent="0.2">
      <c r="A392" s="11"/>
    </row>
    <row r="393" spans="1:1" x14ac:dyDescent="0.2">
      <c r="A393" s="11"/>
    </row>
    <row r="394" spans="1:1" x14ac:dyDescent="0.2">
      <c r="A394" s="11"/>
    </row>
    <row r="395" spans="1:1" x14ac:dyDescent="0.2">
      <c r="A395" s="11"/>
    </row>
    <row r="396" spans="1:1" x14ac:dyDescent="0.2">
      <c r="A396" s="11"/>
    </row>
    <row r="397" spans="1:1" x14ac:dyDescent="0.2">
      <c r="A397" s="11"/>
    </row>
    <row r="398" spans="1:1" x14ac:dyDescent="0.2">
      <c r="A398" s="11"/>
    </row>
    <row r="399" spans="1:1" x14ac:dyDescent="0.2">
      <c r="A399" s="11"/>
    </row>
    <row r="400" spans="1:1" x14ac:dyDescent="0.2">
      <c r="A400" s="11"/>
    </row>
    <row r="401" spans="1:1" x14ac:dyDescent="0.2">
      <c r="A401" s="11"/>
    </row>
    <row r="402" spans="1:1" x14ac:dyDescent="0.2">
      <c r="A402" s="11"/>
    </row>
    <row r="403" spans="1:1" x14ac:dyDescent="0.2">
      <c r="A403" s="11"/>
    </row>
    <row r="404" spans="1:1" x14ac:dyDescent="0.2">
      <c r="A404" s="11"/>
    </row>
    <row r="405" spans="1:1" x14ac:dyDescent="0.2">
      <c r="A405" s="11"/>
    </row>
    <row r="406" spans="1:1" x14ac:dyDescent="0.2">
      <c r="A406" s="11"/>
    </row>
    <row r="407" spans="1:1" x14ac:dyDescent="0.2">
      <c r="A407" s="11"/>
    </row>
    <row r="408" spans="1:1" x14ac:dyDescent="0.2">
      <c r="A408" s="11"/>
    </row>
    <row r="409" spans="1:1" x14ac:dyDescent="0.2">
      <c r="A409" s="11"/>
    </row>
    <row r="410" spans="1:1" x14ac:dyDescent="0.2">
      <c r="A410" s="11"/>
    </row>
    <row r="411" spans="1:1" x14ac:dyDescent="0.2">
      <c r="A411" s="11"/>
    </row>
    <row r="412" spans="1:1" x14ac:dyDescent="0.2">
      <c r="A412" s="11"/>
    </row>
    <row r="413" spans="1:1" x14ac:dyDescent="0.2">
      <c r="A413" s="11"/>
    </row>
    <row r="414" spans="1:1" x14ac:dyDescent="0.2">
      <c r="A414" s="11"/>
    </row>
    <row r="415" spans="1:1" x14ac:dyDescent="0.2">
      <c r="A415" s="11"/>
    </row>
    <row r="416" spans="1:1" x14ac:dyDescent="0.2">
      <c r="A416" s="11"/>
    </row>
    <row r="417" spans="1:1" x14ac:dyDescent="0.2">
      <c r="A417" s="11"/>
    </row>
    <row r="418" spans="1:1" x14ac:dyDescent="0.2">
      <c r="A418" s="11"/>
    </row>
    <row r="419" spans="1:1" x14ac:dyDescent="0.2">
      <c r="A419" s="11"/>
    </row>
    <row r="420" spans="1:1" x14ac:dyDescent="0.2">
      <c r="A420" s="11"/>
    </row>
    <row r="421" spans="1:1" x14ac:dyDescent="0.2">
      <c r="A421" s="11"/>
    </row>
    <row r="422" spans="1:1" x14ac:dyDescent="0.2">
      <c r="A422" s="11"/>
    </row>
    <row r="423" spans="1:1" x14ac:dyDescent="0.2">
      <c r="A423" s="11"/>
    </row>
    <row r="424" spans="1:1" x14ac:dyDescent="0.2">
      <c r="A424" s="11"/>
    </row>
    <row r="425" spans="1:1" x14ac:dyDescent="0.2">
      <c r="A425" s="11"/>
    </row>
    <row r="426" spans="1:1" x14ac:dyDescent="0.2">
      <c r="A426" s="11"/>
    </row>
    <row r="427" spans="1:1" x14ac:dyDescent="0.2">
      <c r="A427" s="11"/>
    </row>
    <row r="428" spans="1:1" x14ac:dyDescent="0.2">
      <c r="A428" s="11"/>
    </row>
    <row r="429" spans="1:1" x14ac:dyDescent="0.2">
      <c r="A429" s="11"/>
    </row>
    <row r="430" spans="1:1" x14ac:dyDescent="0.2">
      <c r="A430" s="11"/>
    </row>
    <row r="431" spans="1:1" x14ac:dyDescent="0.2">
      <c r="A431" s="11"/>
    </row>
    <row r="432" spans="1:1" x14ac:dyDescent="0.2">
      <c r="A432" s="11"/>
    </row>
    <row r="433" spans="1:1" x14ac:dyDescent="0.2">
      <c r="A433" s="11"/>
    </row>
    <row r="434" spans="1:1" x14ac:dyDescent="0.2">
      <c r="A434" s="11"/>
    </row>
    <row r="435" spans="1:1" x14ac:dyDescent="0.2">
      <c r="A435" s="11"/>
    </row>
    <row r="436" spans="1:1" x14ac:dyDescent="0.2">
      <c r="A436" s="11"/>
    </row>
    <row r="437" spans="1:1" x14ac:dyDescent="0.2">
      <c r="A437" s="11"/>
    </row>
    <row r="438" spans="1:1" x14ac:dyDescent="0.2">
      <c r="A438" s="11"/>
    </row>
    <row r="439" spans="1:1" x14ac:dyDescent="0.2">
      <c r="A439" s="11"/>
    </row>
    <row r="440" spans="1:1" x14ac:dyDescent="0.2">
      <c r="A440" s="11"/>
    </row>
    <row r="441" spans="1:1" x14ac:dyDescent="0.2">
      <c r="A441" s="11"/>
    </row>
    <row r="442" spans="1:1" x14ac:dyDescent="0.2">
      <c r="A442" s="11"/>
    </row>
    <row r="443" spans="1:1" x14ac:dyDescent="0.2">
      <c r="A443" s="11"/>
    </row>
    <row r="444" spans="1:1" x14ac:dyDescent="0.2">
      <c r="A444" s="11"/>
    </row>
    <row r="445" spans="1:1" x14ac:dyDescent="0.2">
      <c r="A445" s="11"/>
    </row>
    <row r="446" spans="1:1" x14ac:dyDescent="0.2">
      <c r="A446" s="11"/>
    </row>
    <row r="447" spans="1:1" x14ac:dyDescent="0.2">
      <c r="A447" s="11"/>
    </row>
    <row r="448" spans="1:1" x14ac:dyDescent="0.2">
      <c r="A448" s="11"/>
    </row>
    <row r="449" spans="1:1" x14ac:dyDescent="0.2">
      <c r="A449" s="11"/>
    </row>
    <row r="450" spans="1:1" x14ac:dyDescent="0.2">
      <c r="A450" s="11"/>
    </row>
    <row r="451" spans="1:1" x14ac:dyDescent="0.2">
      <c r="A451" s="11"/>
    </row>
    <row r="452" spans="1:1" x14ac:dyDescent="0.2">
      <c r="A452" s="11"/>
    </row>
    <row r="453" spans="1:1" x14ac:dyDescent="0.2">
      <c r="A453" s="11"/>
    </row>
    <row r="454" spans="1:1" x14ac:dyDescent="0.2">
      <c r="A454" s="11"/>
    </row>
    <row r="455" spans="1:1" x14ac:dyDescent="0.2">
      <c r="A455" s="11"/>
    </row>
    <row r="456" spans="1:1" x14ac:dyDescent="0.2">
      <c r="A456" s="11"/>
    </row>
    <row r="457" spans="1:1" x14ac:dyDescent="0.2">
      <c r="A457" s="11"/>
    </row>
    <row r="458" spans="1:1" x14ac:dyDescent="0.2">
      <c r="A458" s="11"/>
    </row>
    <row r="459" spans="1:1" x14ac:dyDescent="0.2">
      <c r="A459" s="11"/>
    </row>
    <row r="460" spans="1:1" x14ac:dyDescent="0.2">
      <c r="A460" s="11"/>
    </row>
    <row r="461" spans="1:1" x14ac:dyDescent="0.2">
      <c r="A461" s="11"/>
    </row>
    <row r="462" spans="1:1" x14ac:dyDescent="0.2">
      <c r="A462" s="11"/>
    </row>
    <row r="463" spans="1:1" x14ac:dyDescent="0.2">
      <c r="A463" s="11"/>
    </row>
    <row r="464" spans="1:1" x14ac:dyDescent="0.2">
      <c r="A464" s="11"/>
    </row>
    <row r="465" spans="1:1" x14ac:dyDescent="0.2">
      <c r="A465" s="11"/>
    </row>
    <row r="466" spans="1:1" x14ac:dyDescent="0.2">
      <c r="A466" s="11"/>
    </row>
    <row r="467" spans="1:1" x14ac:dyDescent="0.2">
      <c r="A467" s="11"/>
    </row>
    <row r="468" spans="1:1" x14ac:dyDescent="0.2">
      <c r="A468" s="11"/>
    </row>
    <row r="469" spans="1:1" x14ac:dyDescent="0.2">
      <c r="A469" s="11"/>
    </row>
    <row r="470" spans="1:1" x14ac:dyDescent="0.2">
      <c r="A470" s="11"/>
    </row>
    <row r="471" spans="1:1" x14ac:dyDescent="0.2">
      <c r="A471" s="11"/>
    </row>
    <row r="472" spans="1:1" x14ac:dyDescent="0.2">
      <c r="A472" s="11"/>
    </row>
    <row r="473" spans="1:1" x14ac:dyDescent="0.2">
      <c r="A473" s="11"/>
    </row>
    <row r="474" spans="1:1" x14ac:dyDescent="0.2">
      <c r="A474" s="11"/>
    </row>
    <row r="475" spans="1:1" x14ac:dyDescent="0.2">
      <c r="A475" s="11"/>
    </row>
    <row r="476" spans="1:1" x14ac:dyDescent="0.2">
      <c r="A476" s="11"/>
    </row>
    <row r="477" spans="1:1" x14ac:dyDescent="0.2">
      <c r="A477" s="11"/>
    </row>
    <row r="478" spans="1:1" x14ac:dyDescent="0.2">
      <c r="A478" s="11"/>
    </row>
    <row r="479" spans="1:1" x14ac:dyDescent="0.2">
      <c r="A479" s="11"/>
    </row>
    <row r="480" spans="1:1" x14ac:dyDescent="0.2">
      <c r="A480" s="11"/>
    </row>
    <row r="481" spans="1:1" x14ac:dyDescent="0.2">
      <c r="A481" s="11"/>
    </row>
    <row r="482" spans="1:1" x14ac:dyDescent="0.2">
      <c r="A482" s="11"/>
    </row>
    <row r="483" spans="1:1" x14ac:dyDescent="0.2">
      <c r="A483" s="11"/>
    </row>
    <row r="484" spans="1:1" x14ac:dyDescent="0.2">
      <c r="A484" s="11"/>
    </row>
    <row r="485" spans="1:1" x14ac:dyDescent="0.2">
      <c r="A485" s="11"/>
    </row>
    <row r="486" spans="1:1" x14ac:dyDescent="0.2">
      <c r="A486" s="11"/>
    </row>
    <row r="487" spans="1:1" x14ac:dyDescent="0.2">
      <c r="A487" s="11"/>
    </row>
    <row r="488" spans="1:1" x14ac:dyDescent="0.2">
      <c r="A488" s="11"/>
    </row>
    <row r="489" spans="1:1" x14ac:dyDescent="0.2">
      <c r="A489" s="11"/>
    </row>
    <row r="490" spans="1:1" x14ac:dyDescent="0.2">
      <c r="A490" s="11"/>
    </row>
    <row r="491" spans="1:1" x14ac:dyDescent="0.2">
      <c r="A491" s="11"/>
    </row>
    <row r="492" spans="1:1" x14ac:dyDescent="0.2">
      <c r="A492" s="11"/>
    </row>
    <row r="493" spans="1:1" x14ac:dyDescent="0.2">
      <c r="A493" s="11"/>
    </row>
    <row r="494" spans="1:1" x14ac:dyDescent="0.2">
      <c r="A494" s="11"/>
    </row>
    <row r="495" spans="1:1" x14ac:dyDescent="0.2">
      <c r="A495" s="11"/>
    </row>
    <row r="496" spans="1:1" x14ac:dyDescent="0.2">
      <c r="A496" s="11"/>
    </row>
    <row r="497" spans="1:1" x14ac:dyDescent="0.2">
      <c r="A497" s="11"/>
    </row>
    <row r="498" spans="1:1" x14ac:dyDescent="0.2">
      <c r="A498" s="11"/>
    </row>
    <row r="499" spans="1:1" x14ac:dyDescent="0.2">
      <c r="A499" s="11"/>
    </row>
    <row r="500" spans="1:1" x14ac:dyDescent="0.2">
      <c r="A500" s="11"/>
    </row>
    <row r="501" spans="1:1" x14ac:dyDescent="0.2">
      <c r="A501" s="11"/>
    </row>
    <row r="502" spans="1:1" x14ac:dyDescent="0.2">
      <c r="A502" s="11"/>
    </row>
    <row r="503" spans="1:1" x14ac:dyDescent="0.2">
      <c r="A503" s="11"/>
    </row>
    <row r="504" spans="1:1" x14ac:dyDescent="0.2">
      <c r="A504" s="11"/>
    </row>
    <row r="505" spans="1:1" x14ac:dyDescent="0.2">
      <c r="A505" s="11"/>
    </row>
    <row r="506" spans="1:1" x14ac:dyDescent="0.2">
      <c r="A506" s="11"/>
    </row>
    <row r="507" spans="1:1" x14ac:dyDescent="0.2">
      <c r="A507" s="11"/>
    </row>
    <row r="508" spans="1:1" x14ac:dyDescent="0.2">
      <c r="A508" s="11"/>
    </row>
    <row r="509" spans="1:1" x14ac:dyDescent="0.2">
      <c r="A509" s="11"/>
    </row>
    <row r="510" spans="1:1" x14ac:dyDescent="0.2">
      <c r="A510" s="11"/>
    </row>
    <row r="511" spans="1:1" x14ac:dyDescent="0.2">
      <c r="A511" s="11"/>
    </row>
    <row r="512" spans="1:1" x14ac:dyDescent="0.2">
      <c r="A512" s="11"/>
    </row>
    <row r="513" spans="1:1" x14ac:dyDescent="0.2">
      <c r="A513" s="11"/>
    </row>
    <row r="514" spans="1:1" x14ac:dyDescent="0.2">
      <c r="A514" s="11"/>
    </row>
    <row r="515" spans="1:1" x14ac:dyDescent="0.2">
      <c r="A515" s="11"/>
    </row>
    <row r="516" spans="1:1" x14ac:dyDescent="0.2">
      <c r="A516" s="11"/>
    </row>
    <row r="517" spans="1:1" x14ac:dyDescent="0.2">
      <c r="A517" s="11"/>
    </row>
    <row r="518" spans="1:1" x14ac:dyDescent="0.2">
      <c r="A518" s="11"/>
    </row>
    <row r="519" spans="1:1" x14ac:dyDescent="0.2">
      <c r="A519" s="11"/>
    </row>
    <row r="520" spans="1:1" x14ac:dyDescent="0.2">
      <c r="A520" s="11"/>
    </row>
    <row r="521" spans="1:1" x14ac:dyDescent="0.2">
      <c r="A521" s="11"/>
    </row>
    <row r="522" spans="1:1" x14ac:dyDescent="0.2">
      <c r="A522" s="11"/>
    </row>
    <row r="523" spans="1:1" x14ac:dyDescent="0.2">
      <c r="A523" s="11"/>
    </row>
    <row r="524" spans="1:1" x14ac:dyDescent="0.2">
      <c r="A524" s="11"/>
    </row>
    <row r="525" spans="1:1" x14ac:dyDescent="0.2">
      <c r="A525" s="11"/>
    </row>
    <row r="526" spans="1:1" x14ac:dyDescent="0.2">
      <c r="A526" s="11"/>
    </row>
    <row r="527" spans="1:1" x14ac:dyDescent="0.2">
      <c r="A527" s="11"/>
    </row>
    <row r="528" spans="1:1" x14ac:dyDescent="0.2">
      <c r="A528" s="11"/>
    </row>
    <row r="529" spans="1:1" x14ac:dyDescent="0.2">
      <c r="A529" s="11"/>
    </row>
    <row r="530" spans="1:1" x14ac:dyDescent="0.2">
      <c r="A530" s="11"/>
    </row>
    <row r="531" spans="1:1" x14ac:dyDescent="0.2">
      <c r="A531" s="11"/>
    </row>
    <row r="532" spans="1:1" x14ac:dyDescent="0.2">
      <c r="A532" s="11"/>
    </row>
    <row r="533" spans="1:1" x14ac:dyDescent="0.2">
      <c r="A533" s="11"/>
    </row>
    <row r="534" spans="1:1" x14ac:dyDescent="0.2">
      <c r="A534" s="11"/>
    </row>
    <row r="535" spans="1:1" x14ac:dyDescent="0.2">
      <c r="A535" s="11"/>
    </row>
    <row r="536" spans="1:1" x14ac:dyDescent="0.2">
      <c r="A536" s="11"/>
    </row>
    <row r="537" spans="1:1" x14ac:dyDescent="0.2">
      <c r="A537" s="11"/>
    </row>
    <row r="538" spans="1:1" x14ac:dyDescent="0.2">
      <c r="A538" s="11"/>
    </row>
    <row r="539" spans="1:1" x14ac:dyDescent="0.2">
      <c r="A539" s="11"/>
    </row>
    <row r="540" spans="1:1" x14ac:dyDescent="0.2">
      <c r="A540" s="11"/>
    </row>
    <row r="541" spans="1:1" x14ac:dyDescent="0.2">
      <c r="A541" s="11"/>
    </row>
    <row r="542" spans="1:1" x14ac:dyDescent="0.2">
      <c r="A542" s="11"/>
    </row>
    <row r="543" spans="1:1" x14ac:dyDescent="0.2">
      <c r="A543" s="11"/>
    </row>
    <row r="544" spans="1:1" x14ac:dyDescent="0.2">
      <c r="A544" s="11"/>
    </row>
    <row r="545" spans="1:1" x14ac:dyDescent="0.2">
      <c r="A545" s="11"/>
    </row>
    <row r="546" spans="1:1" x14ac:dyDescent="0.2">
      <c r="A546" s="11"/>
    </row>
    <row r="547" spans="1:1" x14ac:dyDescent="0.2">
      <c r="A547" s="11"/>
    </row>
    <row r="548" spans="1:1" x14ac:dyDescent="0.2">
      <c r="A548" s="11"/>
    </row>
    <row r="549" spans="1:1" x14ac:dyDescent="0.2">
      <c r="A549" s="11"/>
    </row>
    <row r="550" spans="1:1" x14ac:dyDescent="0.2">
      <c r="A550" s="11"/>
    </row>
    <row r="551" spans="1:1" x14ac:dyDescent="0.2">
      <c r="A551" s="11"/>
    </row>
    <row r="552" spans="1:1" x14ac:dyDescent="0.2">
      <c r="A552" s="11"/>
    </row>
    <row r="553" spans="1:1" x14ac:dyDescent="0.2">
      <c r="A553" s="11"/>
    </row>
    <row r="554" spans="1:1" x14ac:dyDescent="0.2">
      <c r="A554" s="11"/>
    </row>
    <row r="555" spans="1:1" x14ac:dyDescent="0.2">
      <c r="A555" s="11"/>
    </row>
    <row r="556" spans="1:1" x14ac:dyDescent="0.2">
      <c r="A556" s="11"/>
    </row>
    <row r="557" spans="1:1" x14ac:dyDescent="0.2">
      <c r="A557" s="11"/>
    </row>
    <row r="558" spans="1:1" x14ac:dyDescent="0.2">
      <c r="A558" s="11"/>
    </row>
    <row r="559" spans="1:1" x14ac:dyDescent="0.2">
      <c r="A559" s="11"/>
    </row>
    <row r="560" spans="1:1" x14ac:dyDescent="0.2">
      <c r="A560" s="11"/>
    </row>
    <row r="561" spans="1:1" x14ac:dyDescent="0.2">
      <c r="A561" s="11"/>
    </row>
    <row r="562" spans="1:1" x14ac:dyDescent="0.2">
      <c r="A562" s="11"/>
    </row>
    <row r="563" spans="1:1" x14ac:dyDescent="0.2">
      <c r="A563" s="11"/>
    </row>
    <row r="564" spans="1:1" x14ac:dyDescent="0.2">
      <c r="A564" s="11"/>
    </row>
    <row r="565" spans="1:1" x14ac:dyDescent="0.2">
      <c r="A565" s="11"/>
    </row>
    <row r="566" spans="1:1" x14ac:dyDescent="0.2">
      <c r="A566" s="11"/>
    </row>
    <row r="567" spans="1:1" x14ac:dyDescent="0.2">
      <c r="A567" s="11"/>
    </row>
    <row r="568" spans="1:1" x14ac:dyDescent="0.2">
      <c r="A568" s="11"/>
    </row>
    <row r="569" spans="1:1" x14ac:dyDescent="0.2">
      <c r="A569" s="11"/>
    </row>
    <row r="570" spans="1:1" x14ac:dyDescent="0.2">
      <c r="A570" s="11"/>
    </row>
    <row r="571" spans="1:1" x14ac:dyDescent="0.2">
      <c r="A571" s="11"/>
    </row>
    <row r="572" spans="1:1" x14ac:dyDescent="0.2">
      <c r="A572" s="11"/>
    </row>
    <row r="573" spans="1:1" x14ac:dyDescent="0.2">
      <c r="A573" s="11"/>
    </row>
    <row r="574" spans="1:1" x14ac:dyDescent="0.2">
      <c r="A574" s="11"/>
    </row>
    <row r="575" spans="1:1" x14ac:dyDescent="0.2">
      <c r="A575" s="11"/>
    </row>
    <row r="576" spans="1:1" x14ac:dyDescent="0.2">
      <c r="A576" s="11"/>
    </row>
    <row r="577" spans="1:1" x14ac:dyDescent="0.2">
      <c r="A577" s="11"/>
    </row>
    <row r="578" spans="1:1" x14ac:dyDescent="0.2">
      <c r="A578" s="11"/>
    </row>
    <row r="579" spans="1:1" x14ac:dyDescent="0.2">
      <c r="A579" s="11"/>
    </row>
    <row r="580" spans="1:1" x14ac:dyDescent="0.2">
      <c r="A580" s="11"/>
    </row>
    <row r="581" spans="1:1" x14ac:dyDescent="0.2">
      <c r="A581" s="11"/>
    </row>
    <row r="582" spans="1:1" x14ac:dyDescent="0.2">
      <c r="A582" s="11"/>
    </row>
    <row r="583" spans="1:1" x14ac:dyDescent="0.2">
      <c r="A583" s="11"/>
    </row>
    <row r="584" spans="1:1" x14ac:dyDescent="0.2">
      <c r="A584" s="11"/>
    </row>
    <row r="585" spans="1:1" x14ac:dyDescent="0.2">
      <c r="A585" s="11"/>
    </row>
    <row r="586" spans="1:1" x14ac:dyDescent="0.2">
      <c r="A586" s="11"/>
    </row>
    <row r="587" spans="1:1" x14ac:dyDescent="0.2">
      <c r="A587" s="11"/>
    </row>
    <row r="588" spans="1:1" x14ac:dyDescent="0.2">
      <c r="A588" s="11"/>
    </row>
    <row r="589" spans="1:1" x14ac:dyDescent="0.2">
      <c r="A589" s="11"/>
    </row>
    <row r="590" spans="1:1" x14ac:dyDescent="0.2">
      <c r="A590" s="11"/>
    </row>
    <row r="591" spans="1:1" x14ac:dyDescent="0.2">
      <c r="A591" s="11"/>
    </row>
    <row r="592" spans="1:1" x14ac:dyDescent="0.2">
      <c r="A592" s="11"/>
    </row>
    <row r="593" spans="1:1" x14ac:dyDescent="0.2">
      <c r="A593" s="11"/>
    </row>
    <row r="594" spans="1:1" x14ac:dyDescent="0.2">
      <c r="A594" s="11"/>
    </row>
    <row r="595" spans="1:1" x14ac:dyDescent="0.2">
      <c r="A595" s="11"/>
    </row>
    <row r="596" spans="1:1" x14ac:dyDescent="0.2">
      <c r="A596" s="11"/>
    </row>
    <row r="597" spans="1:1" x14ac:dyDescent="0.2">
      <c r="A597" s="11"/>
    </row>
    <row r="598" spans="1:1" x14ac:dyDescent="0.2">
      <c r="A598" s="11"/>
    </row>
    <row r="599" spans="1:1" x14ac:dyDescent="0.2">
      <c r="A599" s="11"/>
    </row>
    <row r="600" spans="1:1" x14ac:dyDescent="0.2">
      <c r="A600" s="11"/>
    </row>
    <row r="601" spans="1:1" x14ac:dyDescent="0.2">
      <c r="A601" s="11"/>
    </row>
    <row r="602" spans="1:1" x14ac:dyDescent="0.2">
      <c r="A602" s="11"/>
    </row>
    <row r="603" spans="1:1" x14ac:dyDescent="0.2">
      <c r="A603" s="11"/>
    </row>
    <row r="604" spans="1:1" x14ac:dyDescent="0.2">
      <c r="A604" s="11"/>
    </row>
    <row r="605" spans="1:1" x14ac:dyDescent="0.2">
      <c r="A605" s="11"/>
    </row>
    <row r="606" spans="1:1" x14ac:dyDescent="0.2">
      <c r="A606" s="11"/>
    </row>
    <row r="607" spans="1:1" x14ac:dyDescent="0.2">
      <c r="A607" s="11"/>
    </row>
    <row r="608" spans="1:1" x14ac:dyDescent="0.2">
      <c r="A608" s="11"/>
    </row>
    <row r="609" spans="1:1" x14ac:dyDescent="0.2">
      <c r="A609" s="11"/>
    </row>
    <row r="610" spans="1:1" x14ac:dyDescent="0.2">
      <c r="A610" s="11"/>
    </row>
    <row r="611" spans="1:1" x14ac:dyDescent="0.2">
      <c r="A611" s="11"/>
    </row>
    <row r="612" spans="1:1" x14ac:dyDescent="0.2">
      <c r="A612" s="11"/>
    </row>
    <row r="613" spans="1:1" x14ac:dyDescent="0.2">
      <c r="A613" s="11"/>
    </row>
    <row r="614" spans="1:1" x14ac:dyDescent="0.2">
      <c r="A614" s="11"/>
    </row>
    <row r="615" spans="1:1" x14ac:dyDescent="0.2">
      <c r="A615" s="11"/>
    </row>
    <row r="616" spans="1:1" x14ac:dyDescent="0.2">
      <c r="A616" s="11"/>
    </row>
    <row r="617" spans="1:1" x14ac:dyDescent="0.2">
      <c r="A617" s="11"/>
    </row>
    <row r="618" spans="1:1" x14ac:dyDescent="0.2">
      <c r="A618" s="11"/>
    </row>
    <row r="619" spans="1:1" x14ac:dyDescent="0.2">
      <c r="A619" s="11"/>
    </row>
    <row r="620" spans="1:1" x14ac:dyDescent="0.2">
      <c r="A620" s="11"/>
    </row>
    <row r="621" spans="1:1" x14ac:dyDescent="0.2">
      <c r="A621" s="11"/>
    </row>
    <row r="622" spans="1:1" x14ac:dyDescent="0.2">
      <c r="A622" s="11"/>
    </row>
    <row r="623" spans="1:1" x14ac:dyDescent="0.2">
      <c r="A623" s="11"/>
    </row>
    <row r="624" spans="1:1" x14ac:dyDescent="0.2">
      <c r="A624" s="11"/>
    </row>
    <row r="625" spans="1:1" x14ac:dyDescent="0.2">
      <c r="A625" s="11"/>
    </row>
    <row r="626" spans="1:1" x14ac:dyDescent="0.2">
      <c r="A626" s="11"/>
    </row>
    <row r="627" spans="1:1" x14ac:dyDescent="0.2">
      <c r="A627" s="11"/>
    </row>
    <row r="628" spans="1:1" x14ac:dyDescent="0.2">
      <c r="A628" s="11"/>
    </row>
    <row r="629" spans="1:1" x14ac:dyDescent="0.2">
      <c r="A629" s="11"/>
    </row>
    <row r="630" spans="1:1" x14ac:dyDescent="0.2">
      <c r="A630" s="11"/>
    </row>
    <row r="631" spans="1:1" x14ac:dyDescent="0.2">
      <c r="A631" s="11"/>
    </row>
    <row r="632" spans="1:1" x14ac:dyDescent="0.2">
      <c r="A632" s="11"/>
    </row>
    <row r="633" spans="1:1" x14ac:dyDescent="0.2">
      <c r="A633" s="11"/>
    </row>
    <row r="634" spans="1:1" x14ac:dyDescent="0.2">
      <c r="A634" s="11"/>
    </row>
    <row r="635" spans="1:1" x14ac:dyDescent="0.2">
      <c r="A635" s="11"/>
    </row>
    <row r="636" spans="1:1" x14ac:dyDescent="0.2">
      <c r="A636" s="11"/>
    </row>
    <row r="637" spans="1:1" x14ac:dyDescent="0.2">
      <c r="A637" s="11"/>
    </row>
    <row r="638" spans="1:1" x14ac:dyDescent="0.2">
      <c r="A638" s="11"/>
    </row>
    <row r="639" spans="1:1" x14ac:dyDescent="0.2">
      <c r="A639" s="11"/>
    </row>
    <row r="640" spans="1:1" x14ac:dyDescent="0.2">
      <c r="A640" s="11"/>
    </row>
    <row r="641" spans="1:1" x14ac:dyDescent="0.2">
      <c r="A641" s="11"/>
    </row>
    <row r="642" spans="1:1" x14ac:dyDescent="0.2">
      <c r="A642" s="11"/>
    </row>
    <row r="643" spans="1:1" x14ac:dyDescent="0.2">
      <c r="A643" s="11"/>
    </row>
    <row r="644" spans="1:1" x14ac:dyDescent="0.2">
      <c r="A644" s="11"/>
    </row>
    <row r="645" spans="1:1" x14ac:dyDescent="0.2">
      <c r="A645" s="11"/>
    </row>
    <row r="646" spans="1:1" x14ac:dyDescent="0.2">
      <c r="A646" s="11"/>
    </row>
    <row r="647" spans="1:1" x14ac:dyDescent="0.2">
      <c r="A647" s="11"/>
    </row>
    <row r="648" spans="1:1" x14ac:dyDescent="0.2">
      <c r="A648" s="11"/>
    </row>
    <row r="649" spans="1:1" x14ac:dyDescent="0.2">
      <c r="A649" s="11"/>
    </row>
    <row r="650" spans="1:1" x14ac:dyDescent="0.2">
      <c r="A650" s="11"/>
    </row>
    <row r="651" spans="1:1" x14ac:dyDescent="0.2">
      <c r="A651" s="11"/>
    </row>
    <row r="652" spans="1:1" x14ac:dyDescent="0.2">
      <c r="A652" s="11"/>
    </row>
    <row r="653" spans="1:1" x14ac:dyDescent="0.2">
      <c r="A653" s="11"/>
    </row>
    <row r="654" spans="1:1" x14ac:dyDescent="0.2">
      <c r="A654" s="11"/>
    </row>
  </sheetData>
  <phoneticPr fontId="4" type="noConversion"/>
  <printOptions horizontalCentered="1"/>
  <pageMargins left="0.39370078740157483" right="0.39370078740157483" top="0.39370078740157483" bottom="0.39370078740157483" header="0" footer="0"/>
  <pageSetup paperSize="9" scale="40" orientation="portrait" r:id="rId1"/>
  <headerFooter alignWithMargins="0">
    <oddHeader>&amp;C&amp;F-&amp;A</oddHeader>
    <oddFooter>&amp;C_x000D_&amp;1#&amp;"Calibri"&amp;10&amp;K000000 CONFIDENCIAL(DE)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5B632-53DC-47AE-AE38-7076F2ADEFA5}">
  <dimension ref="A2:AH23"/>
  <sheetViews>
    <sheetView showGridLines="0" zoomScale="80" zoomScaleNormal="80" workbookViewId="0">
      <selection activeCell="C11" sqref="C11"/>
    </sheetView>
  </sheetViews>
  <sheetFormatPr baseColWidth="10" defaultColWidth="9.85546875" defaultRowHeight="14.25" x14ac:dyDescent="0.2"/>
  <cols>
    <col min="1" max="1" width="46" style="21" customWidth="1"/>
    <col min="2" max="2" width="1.28515625" style="21" customWidth="1"/>
    <col min="3" max="3" width="18.7109375" style="21" customWidth="1"/>
    <col min="4" max="4" width="16.7109375" style="21" customWidth="1"/>
    <col min="5" max="5" width="18.7109375" style="21" customWidth="1"/>
    <col min="6" max="6" width="1.28515625" style="21" customWidth="1"/>
    <col min="7" max="7" width="18.7109375" style="21" customWidth="1"/>
    <col min="8" max="8" width="16.7109375" style="21" customWidth="1"/>
    <col min="9" max="9" width="18.7109375" style="21" customWidth="1"/>
    <col min="10" max="10" width="1.28515625" style="21" customWidth="1"/>
    <col min="11" max="11" width="18.7109375" style="21" customWidth="1"/>
    <col min="12" max="12" width="16.7109375" style="21" customWidth="1"/>
    <col min="13" max="13" width="18.7109375" style="21" customWidth="1"/>
    <col min="14" max="14" width="1.28515625" style="21" customWidth="1"/>
    <col min="15" max="15" width="18.7109375" style="21" customWidth="1"/>
    <col min="16" max="16" width="16.7109375" style="21" customWidth="1"/>
    <col min="17" max="17" width="18.7109375" style="21" customWidth="1"/>
    <col min="18" max="18" width="1.28515625" style="21" customWidth="1"/>
    <col min="19" max="19" width="18.7109375" style="21" customWidth="1"/>
    <col min="20" max="20" width="16.7109375" style="21" customWidth="1"/>
    <col min="21" max="21" width="18.7109375" style="21" customWidth="1"/>
    <col min="22" max="22" width="1.28515625" style="21" customWidth="1"/>
    <col min="23" max="23" width="18.7109375" style="21" customWidth="1"/>
    <col min="24" max="24" width="16.7109375" style="21" customWidth="1"/>
    <col min="25" max="25" width="18.7109375" style="21" customWidth="1"/>
    <col min="26" max="26" width="1.7109375" style="21" customWidth="1"/>
    <col min="27" max="27" width="1.28515625" style="21" customWidth="1"/>
    <col min="28" max="28" width="18.7109375" style="21" customWidth="1"/>
    <col min="29" max="29" width="16.7109375" style="21" customWidth="1"/>
    <col min="30" max="30" width="18.7109375" style="21" customWidth="1"/>
    <col min="31" max="31" width="2.7109375" style="21" customWidth="1"/>
    <col min="32" max="32" width="18.7109375" style="21" customWidth="1"/>
    <col min="33" max="33" width="16.7109375" style="21" customWidth="1"/>
    <col min="34" max="34" width="18.7109375" style="21" customWidth="1"/>
    <col min="35" max="16384" width="9.85546875" style="21"/>
  </cols>
  <sheetData>
    <row r="2" spans="1:34" ht="20.25" x14ac:dyDescent="0.2">
      <c r="A2" s="23"/>
    </row>
    <row r="5" spans="1:34" ht="23.25" x14ac:dyDescent="0.2">
      <c r="A5" s="22" t="s">
        <v>148</v>
      </c>
    </row>
    <row r="6" spans="1:34" ht="15" thickBot="1" x14ac:dyDescent="0.25">
      <c r="C6" s="148"/>
      <c r="D6" s="148"/>
      <c r="E6" s="148"/>
    </row>
    <row r="7" spans="1:34" ht="18.75" thickBot="1" x14ac:dyDescent="0.25">
      <c r="A7" s="159" t="s">
        <v>16</v>
      </c>
      <c r="C7" s="124" t="e">
        <f>'Anexo C.1'!$F$7</f>
        <v>#REF!</v>
      </c>
      <c r="D7" s="125"/>
      <c r="E7" s="126"/>
    </row>
    <row r="9" spans="1:34" hidden="1" x14ac:dyDescent="0.2"/>
    <row r="10" spans="1:34" ht="15" thickBot="1" x14ac:dyDescent="0.25"/>
    <row r="11" spans="1:34" ht="32.25" customHeight="1" x14ac:dyDescent="0.2">
      <c r="A11" s="24"/>
      <c r="B11" s="26"/>
      <c r="C11" s="396" t="str">
        <f>CONCATENATE("Año de gas ",YEAR(Multiplicadores!$D$33))</f>
        <v>Año de gas 2026</v>
      </c>
      <c r="D11" s="329"/>
      <c r="E11" s="330"/>
      <c r="F11" s="26"/>
      <c r="G11" s="396" t="str">
        <f>CONCATENATE("Año de gas ",YEAR(Multiplicadores!$D$33)+1)</f>
        <v>Año de gas 2027</v>
      </c>
      <c r="H11" s="329"/>
      <c r="I11" s="330"/>
      <c r="J11" s="26"/>
      <c r="K11" s="396" t="str">
        <f>CONCATENATE("Año de gas ",YEAR(Multiplicadores!$D$33)+2)</f>
        <v>Año de gas 2028</v>
      </c>
      <c r="L11" s="329"/>
      <c r="M11" s="330"/>
      <c r="N11" s="26"/>
      <c r="O11" s="396" t="str">
        <f>CONCATENATE("Año de gas ",YEAR(Multiplicadores!$D$33)+3)</f>
        <v>Año de gas 2029</v>
      </c>
      <c r="P11" s="329"/>
      <c r="Q11" s="330"/>
      <c r="R11" s="26"/>
      <c r="S11" s="396" t="str">
        <f>CONCATENATE("Año de gas ",YEAR(Multiplicadores!$D$33)+4)</f>
        <v>Año de gas 2030</v>
      </c>
      <c r="T11" s="329"/>
      <c r="U11" s="330"/>
      <c r="V11" s="26"/>
      <c r="W11" s="396" t="str">
        <f>CONCATENATE("Año de gas ",YEAR(Multiplicadores!$D$33)+5)</f>
        <v>Año de gas 2031</v>
      </c>
      <c r="X11" s="329"/>
      <c r="Y11" s="330"/>
      <c r="Z11" s="26"/>
      <c r="AA11" s="26"/>
      <c r="AB11" s="396" t="str">
        <f>CONCATENATE("Año de gas ",YEAR(Multiplicadores!$D$33)+6)</f>
        <v>Año de gas 2032</v>
      </c>
      <c r="AC11" s="329"/>
      <c r="AD11" s="330"/>
      <c r="AF11" s="396" t="str">
        <f>CONCATENATE("Año de gas ",YEAR(Multiplicadores!$D$33)+7)</f>
        <v>Año de gas 2033</v>
      </c>
      <c r="AG11" s="329"/>
      <c r="AH11" s="330"/>
    </row>
    <row r="12" spans="1:34" ht="60.75" customHeight="1" thickBot="1" x14ac:dyDescent="0.25">
      <c r="A12" s="24"/>
      <c r="B12" s="26"/>
      <c r="C12" s="331" t="s">
        <v>0</v>
      </c>
      <c r="D12" s="332" t="s">
        <v>64</v>
      </c>
      <c r="E12" s="333" t="s">
        <v>63</v>
      </c>
      <c r="F12" s="26"/>
      <c r="G12" s="331" t="s">
        <v>0</v>
      </c>
      <c r="H12" s="332" t="s">
        <v>64</v>
      </c>
      <c r="I12" s="333" t="s">
        <v>63</v>
      </c>
      <c r="J12" s="26"/>
      <c r="K12" s="331" t="s">
        <v>0</v>
      </c>
      <c r="L12" s="332" t="s">
        <v>64</v>
      </c>
      <c r="M12" s="333" t="s">
        <v>63</v>
      </c>
      <c r="N12" s="26"/>
      <c r="O12" s="331" t="s">
        <v>0</v>
      </c>
      <c r="P12" s="332" t="s">
        <v>64</v>
      </c>
      <c r="Q12" s="333" t="s">
        <v>63</v>
      </c>
      <c r="R12" s="26"/>
      <c r="S12" s="331" t="s">
        <v>0</v>
      </c>
      <c r="T12" s="332" t="s">
        <v>64</v>
      </c>
      <c r="U12" s="333" t="s">
        <v>63</v>
      </c>
      <c r="V12" s="26"/>
      <c r="W12" s="331" t="s">
        <v>0</v>
      </c>
      <c r="X12" s="332" t="s">
        <v>64</v>
      </c>
      <c r="Y12" s="333" t="s">
        <v>63</v>
      </c>
      <c r="Z12" s="26"/>
      <c r="AA12" s="26"/>
      <c r="AB12" s="331" t="s">
        <v>0</v>
      </c>
      <c r="AC12" s="332" t="s">
        <v>64</v>
      </c>
      <c r="AD12" s="333" t="s">
        <v>63</v>
      </c>
      <c r="AF12" s="331" t="s">
        <v>0</v>
      </c>
      <c r="AG12" s="332" t="s">
        <v>64</v>
      </c>
      <c r="AH12" s="333" t="s">
        <v>63</v>
      </c>
    </row>
    <row r="13" spans="1:34" ht="47.25" customHeight="1" thickBot="1" x14ac:dyDescent="0.25">
      <c r="A13" s="369" t="s">
        <v>1</v>
      </c>
      <c r="B13" s="26"/>
      <c r="C13" s="335" t="s">
        <v>2</v>
      </c>
      <c r="D13" s="336" t="s">
        <v>13</v>
      </c>
      <c r="E13" s="338" t="s">
        <v>14</v>
      </c>
      <c r="F13" s="26"/>
      <c r="G13" s="335" t="s">
        <v>2</v>
      </c>
      <c r="H13" s="336" t="s">
        <v>13</v>
      </c>
      <c r="I13" s="338" t="s">
        <v>14</v>
      </c>
      <c r="J13" s="26"/>
      <c r="K13" s="335" t="s">
        <v>2</v>
      </c>
      <c r="L13" s="336" t="s">
        <v>13</v>
      </c>
      <c r="M13" s="338" t="s">
        <v>14</v>
      </c>
      <c r="N13" s="26"/>
      <c r="O13" s="335" t="s">
        <v>2</v>
      </c>
      <c r="P13" s="336" t="s">
        <v>13</v>
      </c>
      <c r="Q13" s="338" t="s">
        <v>14</v>
      </c>
      <c r="R13" s="26"/>
      <c r="S13" s="335" t="s">
        <v>2</v>
      </c>
      <c r="T13" s="336" t="s">
        <v>13</v>
      </c>
      <c r="U13" s="338" t="s">
        <v>14</v>
      </c>
      <c r="V13" s="26"/>
      <c r="W13" s="335" t="s">
        <v>2</v>
      </c>
      <c r="X13" s="336" t="s">
        <v>13</v>
      </c>
      <c r="Y13" s="338" t="s">
        <v>14</v>
      </c>
      <c r="Z13" s="26"/>
      <c r="AA13" s="26"/>
      <c r="AB13" s="335" t="s">
        <v>2</v>
      </c>
      <c r="AC13" s="336" t="s">
        <v>13</v>
      </c>
      <c r="AD13" s="338" t="s">
        <v>14</v>
      </c>
      <c r="AF13" s="335" t="s">
        <v>2</v>
      </c>
      <c r="AG13" s="336" t="s">
        <v>13</v>
      </c>
      <c r="AH13" s="338" t="s">
        <v>14</v>
      </c>
    </row>
    <row r="14" spans="1:34" ht="5.0999999999999996" customHeight="1" thickBot="1" x14ac:dyDescent="0.25">
      <c r="A14" s="27"/>
      <c r="B14" s="27"/>
      <c r="F14" s="27"/>
      <c r="J14" s="27"/>
      <c r="N14" s="27"/>
      <c r="R14" s="27"/>
      <c r="V14" s="27"/>
      <c r="Z14" s="27"/>
      <c r="AA14" s="27"/>
    </row>
    <row r="15" spans="1:34" ht="50.1" customHeight="1" x14ac:dyDescent="0.2">
      <c r="A15" s="160" t="s">
        <v>58</v>
      </c>
      <c r="B15" s="45"/>
      <c r="C15" s="164"/>
      <c r="D15" s="165"/>
      <c r="E15" s="166"/>
      <c r="F15" s="45"/>
      <c r="G15" s="164"/>
      <c r="H15" s="165"/>
      <c r="I15" s="166"/>
      <c r="J15" s="45"/>
      <c r="K15" s="164"/>
      <c r="L15" s="165"/>
      <c r="M15" s="166"/>
      <c r="N15" s="45"/>
      <c r="O15" s="164"/>
      <c r="P15" s="165"/>
      <c r="Q15" s="166"/>
      <c r="R15" s="45"/>
      <c r="S15" s="164"/>
      <c r="T15" s="165"/>
      <c r="U15" s="166"/>
      <c r="V15" s="45"/>
      <c r="W15" s="164"/>
      <c r="X15" s="165"/>
      <c r="Y15" s="166"/>
      <c r="Z15" s="45"/>
      <c r="AA15" s="45"/>
      <c r="AB15" s="164"/>
      <c r="AC15" s="165"/>
      <c r="AD15" s="166"/>
      <c r="AF15" s="164"/>
      <c r="AG15" s="165"/>
      <c r="AH15" s="166"/>
    </row>
    <row r="16" spans="1:34" ht="50.1" customHeight="1" x14ac:dyDescent="0.2">
      <c r="A16" s="161" t="s">
        <v>59</v>
      </c>
      <c r="B16" s="45"/>
      <c r="C16" s="167"/>
      <c r="D16" s="168"/>
      <c r="E16" s="169"/>
      <c r="F16" s="45"/>
      <c r="G16" s="167"/>
      <c r="H16" s="168"/>
      <c r="I16" s="169"/>
      <c r="J16" s="45"/>
      <c r="K16" s="167"/>
      <c r="L16" s="168"/>
      <c r="M16" s="169"/>
      <c r="N16" s="45"/>
      <c r="O16" s="167"/>
      <c r="P16" s="168"/>
      <c r="Q16" s="169"/>
      <c r="R16" s="45"/>
      <c r="S16" s="167"/>
      <c r="T16" s="168"/>
      <c r="U16" s="169"/>
      <c r="V16" s="45"/>
      <c r="W16" s="167"/>
      <c r="X16" s="168"/>
      <c r="Y16" s="169"/>
      <c r="Z16" s="45"/>
      <c r="AA16" s="45"/>
      <c r="AB16" s="167"/>
      <c r="AC16" s="168"/>
      <c r="AD16" s="169"/>
      <c r="AF16" s="167"/>
      <c r="AG16" s="168"/>
      <c r="AH16" s="169"/>
    </row>
    <row r="17" spans="1:34" ht="50.1" customHeight="1" x14ac:dyDescent="0.2">
      <c r="A17" s="162" t="s">
        <v>62</v>
      </c>
      <c r="B17" s="45"/>
      <c r="C17" s="170"/>
      <c r="D17" s="171"/>
      <c r="E17" s="172"/>
      <c r="F17" s="45"/>
      <c r="G17" s="170"/>
      <c r="H17" s="171"/>
      <c r="I17" s="172"/>
      <c r="J17" s="45"/>
      <c r="K17" s="170"/>
      <c r="L17" s="171"/>
      <c r="M17" s="172"/>
      <c r="N17" s="45"/>
      <c r="O17" s="170"/>
      <c r="P17" s="171"/>
      <c r="Q17" s="172"/>
      <c r="R17" s="45"/>
      <c r="S17" s="170"/>
      <c r="T17" s="171"/>
      <c r="U17" s="172"/>
      <c r="V17" s="45"/>
      <c r="W17" s="170"/>
      <c r="X17" s="171"/>
      <c r="Y17" s="172"/>
      <c r="Z17" s="45"/>
      <c r="AA17" s="45"/>
      <c r="AB17" s="170"/>
      <c r="AC17" s="171"/>
      <c r="AD17" s="172"/>
      <c r="AF17" s="170"/>
      <c r="AG17" s="171"/>
      <c r="AH17" s="172"/>
    </row>
    <row r="18" spans="1:34" ht="50.1" customHeight="1" thickBot="1" x14ac:dyDescent="0.25">
      <c r="A18" s="163" t="s">
        <v>61</v>
      </c>
      <c r="B18" s="45"/>
      <c r="C18" s="173"/>
      <c r="D18" s="174"/>
      <c r="E18" s="175"/>
      <c r="F18" s="45"/>
      <c r="G18" s="173"/>
      <c r="H18" s="174"/>
      <c r="I18" s="175"/>
      <c r="J18" s="45"/>
      <c r="K18" s="173"/>
      <c r="L18" s="174"/>
      <c r="M18" s="175"/>
      <c r="N18" s="45"/>
      <c r="O18" s="173"/>
      <c r="P18" s="174"/>
      <c r="Q18" s="175"/>
      <c r="R18" s="45"/>
      <c r="S18" s="173"/>
      <c r="T18" s="174"/>
      <c r="U18" s="175"/>
      <c r="V18" s="45"/>
      <c r="W18" s="173"/>
      <c r="X18" s="174"/>
      <c r="Y18" s="175"/>
      <c r="Z18" s="45"/>
      <c r="AA18" s="45"/>
      <c r="AB18" s="173"/>
      <c r="AC18" s="174"/>
      <c r="AD18" s="175"/>
      <c r="AF18" s="173"/>
      <c r="AG18" s="174"/>
      <c r="AH18" s="175"/>
    </row>
    <row r="19" spans="1:34" ht="8.1" customHeight="1" thickBot="1" x14ac:dyDescent="0.25">
      <c r="A19" s="27"/>
      <c r="B19" s="27"/>
      <c r="C19" s="176"/>
      <c r="D19" s="176"/>
      <c r="E19" s="176"/>
      <c r="F19" s="27"/>
      <c r="G19" s="176"/>
      <c r="H19" s="176"/>
      <c r="I19" s="176"/>
      <c r="J19" s="27"/>
      <c r="K19" s="176"/>
      <c r="L19" s="176"/>
      <c r="M19" s="176"/>
      <c r="N19" s="27"/>
      <c r="O19" s="176"/>
      <c r="P19" s="176"/>
      <c r="Q19" s="176"/>
      <c r="R19" s="27"/>
      <c r="S19" s="176"/>
      <c r="T19" s="176"/>
      <c r="U19" s="176"/>
      <c r="V19" s="27"/>
      <c r="W19" s="176"/>
      <c r="X19" s="176"/>
      <c r="Y19" s="176"/>
      <c r="Z19" s="27"/>
      <c r="AA19" s="27"/>
      <c r="AB19" s="176"/>
      <c r="AC19" s="176"/>
      <c r="AD19" s="176"/>
      <c r="AF19" s="176"/>
      <c r="AG19" s="176"/>
      <c r="AH19" s="176"/>
    </row>
    <row r="20" spans="1:34" s="29" customFormat="1" ht="29.25" customHeight="1" thickBot="1" x14ac:dyDescent="0.25">
      <c r="A20" s="158" t="s">
        <v>4</v>
      </c>
      <c r="B20" s="28"/>
      <c r="C20" s="177">
        <f>SUM(C15:C18)</f>
        <v>0</v>
      </c>
      <c r="D20" s="178">
        <f t="shared" ref="D20:E20" si="0">SUM(D15:D18)</f>
        <v>0</v>
      </c>
      <c r="E20" s="179">
        <f t="shared" si="0"/>
        <v>0</v>
      </c>
      <c r="F20" s="28"/>
      <c r="G20" s="177">
        <f>SUM(G15:G18)</f>
        <v>0</v>
      </c>
      <c r="H20" s="178">
        <f t="shared" ref="H20:I20" si="1">SUM(H15:H18)</f>
        <v>0</v>
      </c>
      <c r="I20" s="179">
        <f t="shared" si="1"/>
        <v>0</v>
      </c>
      <c r="J20" s="28"/>
      <c r="K20" s="177">
        <f>SUM(K15:K18)</f>
        <v>0</v>
      </c>
      <c r="L20" s="178">
        <f t="shared" ref="L20:M20" si="2">SUM(L15:L18)</f>
        <v>0</v>
      </c>
      <c r="M20" s="179">
        <f t="shared" si="2"/>
        <v>0</v>
      </c>
      <c r="N20" s="28"/>
      <c r="O20" s="177">
        <f>SUM(O15:O18)</f>
        <v>0</v>
      </c>
      <c r="P20" s="178">
        <f t="shared" ref="P20:Q20" si="3">SUM(P15:P18)</f>
        <v>0</v>
      </c>
      <c r="Q20" s="179">
        <f t="shared" si="3"/>
        <v>0</v>
      </c>
      <c r="R20" s="28"/>
      <c r="S20" s="177">
        <f>SUM(S15:S18)</f>
        <v>0</v>
      </c>
      <c r="T20" s="178">
        <f t="shared" ref="T20:U20" si="4">SUM(T15:T18)</f>
        <v>0</v>
      </c>
      <c r="U20" s="179">
        <f t="shared" si="4"/>
        <v>0</v>
      </c>
      <c r="V20" s="28"/>
      <c r="W20" s="177">
        <f>SUM(W15:W18)</f>
        <v>0</v>
      </c>
      <c r="X20" s="178">
        <f t="shared" ref="X20:Y20" si="5">SUM(X15:X18)</f>
        <v>0</v>
      </c>
      <c r="Y20" s="179">
        <f t="shared" si="5"/>
        <v>0</v>
      </c>
      <c r="Z20" s="28"/>
      <c r="AA20" s="28"/>
      <c r="AB20" s="177">
        <f>SUM(AB15:AB18)</f>
        <v>0</v>
      </c>
      <c r="AC20" s="178">
        <f t="shared" ref="AC20:AD20" si="6">SUM(AC15:AC18)</f>
        <v>0</v>
      </c>
      <c r="AD20" s="179">
        <f t="shared" si="6"/>
        <v>0</v>
      </c>
      <c r="AF20" s="177">
        <f>SUM(AF15:AF18)</f>
        <v>0</v>
      </c>
      <c r="AG20" s="178">
        <f t="shared" ref="AG20:AH20" si="7">SUM(AG15:AG18)</f>
        <v>0</v>
      </c>
      <c r="AH20" s="179">
        <f t="shared" si="7"/>
        <v>0</v>
      </c>
    </row>
    <row r="21" spans="1:34" ht="15" x14ac:dyDescent="0.2">
      <c r="A21" s="50"/>
      <c r="B21" s="48"/>
      <c r="C21" s="51"/>
      <c r="D21" s="51"/>
      <c r="E21" s="51"/>
      <c r="F21" s="48"/>
      <c r="G21" s="51"/>
      <c r="H21" s="51"/>
      <c r="I21" s="51"/>
      <c r="J21" s="48"/>
      <c r="K21" s="51"/>
      <c r="L21" s="51"/>
      <c r="M21" s="51"/>
      <c r="N21" s="48"/>
      <c r="O21" s="51"/>
      <c r="P21" s="51"/>
      <c r="Q21" s="51"/>
      <c r="R21" s="48"/>
      <c r="S21" s="51"/>
      <c r="T21" s="51"/>
      <c r="U21" s="51"/>
      <c r="V21" s="48"/>
      <c r="W21" s="51"/>
      <c r="X21" s="51"/>
      <c r="Y21" s="51"/>
      <c r="Z21" s="48"/>
      <c r="AA21" s="48"/>
      <c r="AB21" s="51"/>
      <c r="AC21" s="51"/>
      <c r="AD21" s="51"/>
      <c r="AF21" s="51"/>
      <c r="AG21" s="51"/>
      <c r="AH21" s="51"/>
    </row>
    <row r="22" spans="1:34" ht="15" x14ac:dyDescent="0.2">
      <c r="A22" s="50" t="s">
        <v>15</v>
      </c>
      <c r="B22" s="48"/>
      <c r="C22" s="51"/>
      <c r="D22" s="51"/>
      <c r="E22" s="51"/>
      <c r="F22" s="48"/>
      <c r="G22" s="51"/>
      <c r="H22" s="51"/>
      <c r="I22" s="51"/>
      <c r="J22" s="48"/>
      <c r="K22" s="51"/>
      <c r="L22" s="51"/>
      <c r="M22" s="51"/>
      <c r="N22" s="48"/>
      <c r="O22" s="51"/>
      <c r="P22" s="51"/>
      <c r="Q22" s="51"/>
      <c r="R22" s="48"/>
      <c r="S22" s="51"/>
      <c r="T22" s="51"/>
      <c r="U22" s="51"/>
      <c r="V22" s="48"/>
      <c r="W22" s="51"/>
      <c r="X22" s="51"/>
      <c r="Y22" s="51"/>
      <c r="Z22" s="48"/>
      <c r="AA22" s="48"/>
      <c r="AB22" s="51"/>
      <c r="AC22" s="51"/>
      <c r="AD22" s="51"/>
      <c r="AF22" s="51"/>
      <c r="AG22" s="51"/>
      <c r="AH22" s="51"/>
    </row>
    <row r="23" spans="1:34" ht="15" x14ac:dyDescent="0.2">
      <c r="A23" s="19" t="s">
        <v>42</v>
      </c>
    </row>
  </sheetData>
  <pageMargins left="0.7" right="0.7" top="0.75" bottom="0.75" header="0.3" footer="0.3"/>
  <headerFooter>
    <oddFooter>&amp;C_x000D_&amp;1#&amp;"Calibri"&amp;10&amp;K000000 CONFIDENCIAL(DE)</odd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51D86-C356-4031-958E-C5BCD831A759}">
  <dimension ref="A2:J65"/>
  <sheetViews>
    <sheetView showGridLines="0" zoomScale="80" zoomScaleNormal="80" workbookViewId="0">
      <pane ySplit="9" topLeftCell="A10" activePane="bottomLeft" state="frozen"/>
      <selection pane="bottomLeft" activeCell="A5" sqref="A5"/>
    </sheetView>
  </sheetViews>
  <sheetFormatPr baseColWidth="10" defaultColWidth="9.85546875" defaultRowHeight="14.25" x14ac:dyDescent="0.2"/>
  <cols>
    <col min="1" max="1" width="24.85546875" style="21" customWidth="1"/>
    <col min="2" max="2" width="19.7109375" style="21" customWidth="1"/>
    <col min="3" max="3" width="20.7109375" style="21" customWidth="1"/>
    <col min="4" max="4" width="79.7109375" style="21" customWidth="1"/>
    <col min="5" max="8" width="20.7109375" style="21" customWidth="1"/>
    <col min="9" max="9" width="14.85546875" style="21" customWidth="1"/>
    <col min="10" max="10" width="1.28515625" style="21" customWidth="1"/>
    <col min="11" max="16384" width="9.85546875" style="21"/>
  </cols>
  <sheetData>
    <row r="2" spans="1:10" ht="20.25" x14ac:dyDescent="0.2">
      <c r="A2" s="23"/>
      <c r="B2" s="23"/>
    </row>
    <row r="5" spans="1:10" ht="23.25" x14ac:dyDescent="0.2">
      <c r="A5" s="22" t="s">
        <v>147</v>
      </c>
      <c r="B5" s="22"/>
    </row>
    <row r="6" spans="1:10" ht="15" thickBot="1" x14ac:dyDescent="0.25"/>
    <row r="7" spans="1:10" ht="18.75" thickBot="1" x14ac:dyDescent="0.25">
      <c r="A7" s="192" t="s">
        <v>16</v>
      </c>
      <c r="B7" s="183"/>
      <c r="C7" s="183"/>
      <c r="D7" s="323" t="e">
        <f>'Anexo C.1'!$F$7</f>
        <v>#REF!</v>
      </c>
      <c r="F7" s="191"/>
      <c r="G7" s="191"/>
      <c r="H7" s="191"/>
      <c r="I7" s="191"/>
    </row>
    <row r="8" spans="1:10" ht="15" thickBot="1" x14ac:dyDescent="0.25"/>
    <row r="9" spans="1:10" ht="65.099999999999994" customHeight="1" thickBot="1" x14ac:dyDescent="0.25">
      <c r="A9" s="397" t="s">
        <v>12</v>
      </c>
      <c r="B9" s="398" t="s">
        <v>69</v>
      </c>
      <c r="C9" s="399" t="s">
        <v>67</v>
      </c>
      <c r="D9" s="399" t="s">
        <v>65</v>
      </c>
      <c r="E9" s="399" t="s">
        <v>68</v>
      </c>
      <c r="F9" s="399" t="s">
        <v>66</v>
      </c>
      <c r="G9" s="401" t="s">
        <v>169</v>
      </c>
      <c r="H9" s="401" t="s">
        <v>168</v>
      </c>
      <c r="I9" s="400" t="s">
        <v>70</v>
      </c>
      <c r="J9" s="26"/>
    </row>
    <row r="10" spans="1:10" x14ac:dyDescent="0.2">
      <c r="A10" s="155"/>
      <c r="B10" s="180"/>
      <c r="C10" s="90"/>
      <c r="D10" s="90"/>
      <c r="E10" s="90"/>
      <c r="F10" s="90"/>
      <c r="G10" s="324"/>
      <c r="H10" s="324"/>
      <c r="I10" s="184"/>
      <c r="J10" s="27"/>
    </row>
    <row r="11" spans="1:10" s="29" customFormat="1" ht="15" x14ac:dyDescent="0.2">
      <c r="A11" s="154"/>
      <c r="B11" s="181"/>
      <c r="C11" s="152"/>
      <c r="D11" s="152"/>
      <c r="E11" s="152"/>
      <c r="F11" s="152"/>
      <c r="G11" s="325"/>
      <c r="H11" s="325"/>
      <c r="I11" s="156"/>
      <c r="J11" s="28"/>
    </row>
    <row r="12" spans="1:10" x14ac:dyDescent="0.2">
      <c r="A12" s="153"/>
      <c r="B12" s="182"/>
      <c r="C12" s="46"/>
      <c r="D12" s="46"/>
      <c r="E12" s="46"/>
      <c r="F12" s="46"/>
      <c r="G12" s="326"/>
      <c r="H12" s="326"/>
      <c r="I12" s="157"/>
      <c r="J12" s="27"/>
    </row>
    <row r="13" spans="1:10" s="29" customFormat="1" ht="15" x14ac:dyDescent="0.2">
      <c r="A13" s="154"/>
      <c r="B13" s="181"/>
      <c r="C13" s="152"/>
      <c r="D13" s="152"/>
      <c r="E13" s="152"/>
      <c r="F13" s="152"/>
      <c r="G13" s="325"/>
      <c r="H13" s="325"/>
      <c r="I13" s="156"/>
      <c r="J13" s="28"/>
    </row>
    <row r="14" spans="1:10" x14ac:dyDescent="0.2">
      <c r="A14" s="153"/>
      <c r="B14" s="182"/>
      <c r="C14" s="46"/>
      <c r="D14" s="46"/>
      <c r="E14" s="46"/>
      <c r="F14" s="46"/>
      <c r="G14" s="326"/>
      <c r="H14" s="326"/>
      <c r="I14" s="157"/>
      <c r="J14" s="27"/>
    </row>
    <row r="15" spans="1:10" x14ac:dyDescent="0.2">
      <c r="A15" s="153"/>
      <c r="B15" s="182"/>
      <c r="C15" s="46"/>
      <c r="D15" s="46"/>
      <c r="E15" s="46"/>
      <c r="F15" s="46"/>
      <c r="G15" s="326"/>
      <c r="H15" s="326"/>
      <c r="I15" s="157"/>
      <c r="J15" s="27"/>
    </row>
    <row r="16" spans="1:10" x14ac:dyDescent="0.2">
      <c r="A16" s="153"/>
      <c r="B16" s="182"/>
      <c r="C16" s="46"/>
      <c r="D16" s="46"/>
      <c r="E16" s="46"/>
      <c r="F16" s="46"/>
      <c r="G16" s="326"/>
      <c r="H16" s="326"/>
      <c r="I16" s="157"/>
      <c r="J16" s="27"/>
    </row>
    <row r="17" spans="1:10" x14ac:dyDescent="0.2">
      <c r="A17" s="153"/>
      <c r="B17" s="182"/>
      <c r="C17" s="46"/>
      <c r="D17" s="46"/>
      <c r="E17" s="46"/>
      <c r="F17" s="46"/>
      <c r="G17" s="326"/>
      <c r="H17" s="326"/>
      <c r="I17" s="157"/>
      <c r="J17" s="27"/>
    </row>
    <row r="18" spans="1:10" x14ac:dyDescent="0.2">
      <c r="A18" s="153"/>
      <c r="B18" s="182"/>
      <c r="C18" s="46"/>
      <c r="D18" s="46"/>
      <c r="E18" s="46"/>
      <c r="F18" s="46"/>
      <c r="G18" s="326"/>
      <c r="H18" s="326"/>
      <c r="I18" s="157"/>
      <c r="J18" s="27"/>
    </row>
    <row r="19" spans="1:10" x14ac:dyDescent="0.2">
      <c r="A19" s="153"/>
      <c r="B19" s="182"/>
      <c r="C19" s="46"/>
      <c r="D19" s="46"/>
      <c r="E19" s="46"/>
      <c r="F19" s="46"/>
      <c r="G19" s="326"/>
      <c r="H19" s="326"/>
      <c r="I19" s="157"/>
      <c r="J19" s="27"/>
    </row>
    <row r="20" spans="1:10" x14ac:dyDescent="0.2">
      <c r="A20" s="153"/>
      <c r="B20" s="182"/>
      <c r="C20" s="46"/>
      <c r="D20" s="46"/>
      <c r="E20" s="46"/>
      <c r="F20" s="46"/>
      <c r="G20" s="326"/>
      <c r="H20" s="326"/>
      <c r="I20" s="157"/>
      <c r="J20" s="27"/>
    </row>
    <row r="21" spans="1:10" x14ac:dyDescent="0.2">
      <c r="A21" s="153"/>
      <c r="B21" s="182"/>
      <c r="C21" s="46"/>
      <c r="D21" s="46"/>
      <c r="E21" s="46"/>
      <c r="F21" s="46"/>
      <c r="G21" s="326"/>
      <c r="H21" s="326"/>
      <c r="I21" s="157"/>
      <c r="J21" s="27"/>
    </row>
    <row r="22" spans="1:10" x14ac:dyDescent="0.2">
      <c r="A22" s="153"/>
      <c r="B22" s="182"/>
      <c r="C22" s="46"/>
      <c r="D22" s="46"/>
      <c r="E22" s="46"/>
      <c r="F22" s="46"/>
      <c r="G22" s="326"/>
      <c r="H22" s="326"/>
      <c r="I22" s="157"/>
      <c r="J22" s="27"/>
    </row>
    <row r="23" spans="1:10" x14ac:dyDescent="0.2">
      <c r="A23" s="153"/>
      <c r="B23" s="182"/>
      <c r="C23" s="46"/>
      <c r="D23" s="46"/>
      <c r="E23" s="46"/>
      <c r="F23" s="46"/>
      <c r="G23" s="326"/>
      <c r="H23" s="326"/>
      <c r="I23" s="157"/>
      <c r="J23" s="27"/>
    </row>
    <row r="24" spans="1:10" x14ac:dyDescent="0.2">
      <c r="A24" s="153"/>
      <c r="B24" s="182"/>
      <c r="C24" s="46"/>
      <c r="D24" s="46"/>
      <c r="E24" s="46"/>
      <c r="F24" s="46"/>
      <c r="G24" s="326"/>
      <c r="H24" s="326"/>
      <c r="I24" s="157"/>
      <c r="J24" s="27"/>
    </row>
    <row r="25" spans="1:10" x14ac:dyDescent="0.2">
      <c r="A25" s="153"/>
      <c r="B25" s="182"/>
      <c r="C25" s="46"/>
      <c r="D25" s="46"/>
      <c r="E25" s="46"/>
      <c r="F25" s="46"/>
      <c r="G25" s="326"/>
      <c r="H25" s="326"/>
      <c r="I25" s="157"/>
      <c r="J25" s="27"/>
    </row>
    <row r="26" spans="1:10" x14ac:dyDescent="0.2">
      <c r="A26" s="153"/>
      <c r="B26" s="182"/>
      <c r="C26" s="46"/>
      <c r="D26" s="46"/>
      <c r="E26" s="46"/>
      <c r="F26" s="46"/>
      <c r="G26" s="326"/>
      <c r="H26" s="326"/>
      <c r="I26" s="157"/>
      <c r="J26" s="27"/>
    </row>
    <row r="27" spans="1:10" x14ac:dyDescent="0.2">
      <c r="A27" s="153"/>
      <c r="B27" s="182"/>
      <c r="C27" s="46"/>
      <c r="D27" s="46"/>
      <c r="E27" s="46"/>
      <c r="F27" s="46"/>
      <c r="G27" s="326"/>
      <c r="H27" s="326"/>
      <c r="I27" s="157"/>
      <c r="J27" s="27"/>
    </row>
    <row r="28" spans="1:10" x14ac:dyDescent="0.2">
      <c r="A28" s="153"/>
      <c r="B28" s="182"/>
      <c r="C28" s="46"/>
      <c r="D28" s="46"/>
      <c r="E28" s="46"/>
      <c r="F28" s="46"/>
      <c r="G28" s="326"/>
      <c r="H28" s="326"/>
      <c r="I28" s="157"/>
      <c r="J28" s="27"/>
    </row>
    <row r="29" spans="1:10" x14ac:dyDescent="0.2">
      <c r="A29" s="153"/>
      <c r="B29" s="182"/>
      <c r="C29" s="46"/>
      <c r="D29" s="46"/>
      <c r="E29" s="46"/>
      <c r="F29" s="46"/>
      <c r="G29" s="326"/>
      <c r="H29" s="326"/>
      <c r="I29" s="157"/>
      <c r="J29" s="27"/>
    </row>
    <row r="30" spans="1:10" x14ac:dyDescent="0.2">
      <c r="A30" s="153"/>
      <c r="B30" s="182"/>
      <c r="C30" s="46"/>
      <c r="D30" s="46"/>
      <c r="E30" s="46"/>
      <c r="F30" s="46"/>
      <c r="G30" s="326"/>
      <c r="H30" s="326"/>
      <c r="I30" s="157"/>
      <c r="J30" s="27"/>
    </row>
    <row r="31" spans="1:10" x14ac:dyDescent="0.2">
      <c r="A31" s="153"/>
      <c r="B31" s="182"/>
      <c r="C31" s="46"/>
      <c r="D31" s="46"/>
      <c r="E31" s="46"/>
      <c r="F31" s="46"/>
      <c r="G31" s="326"/>
      <c r="H31" s="326"/>
      <c r="I31" s="157"/>
      <c r="J31" s="27"/>
    </row>
    <row r="32" spans="1:10" x14ac:dyDescent="0.2">
      <c r="A32" s="153"/>
      <c r="B32" s="182"/>
      <c r="C32" s="46"/>
      <c r="D32" s="46"/>
      <c r="E32" s="46"/>
      <c r="F32" s="46"/>
      <c r="G32" s="326"/>
      <c r="H32" s="326"/>
      <c r="I32" s="157"/>
      <c r="J32" s="27"/>
    </row>
    <row r="33" spans="1:10" x14ac:dyDescent="0.2">
      <c r="A33" s="153"/>
      <c r="B33" s="182"/>
      <c r="C33" s="46"/>
      <c r="D33" s="46"/>
      <c r="E33" s="46"/>
      <c r="F33" s="46"/>
      <c r="G33" s="326"/>
      <c r="H33" s="326"/>
      <c r="I33" s="157"/>
      <c r="J33" s="27"/>
    </row>
    <row r="34" spans="1:10" x14ac:dyDescent="0.2">
      <c r="A34" s="153"/>
      <c r="B34" s="182"/>
      <c r="C34" s="46"/>
      <c r="D34" s="46"/>
      <c r="E34" s="46"/>
      <c r="F34" s="46"/>
      <c r="G34" s="326"/>
      <c r="H34" s="326"/>
      <c r="I34" s="157"/>
      <c r="J34" s="27"/>
    </row>
    <row r="35" spans="1:10" x14ac:dyDescent="0.2">
      <c r="A35" s="153"/>
      <c r="B35" s="182"/>
      <c r="C35" s="46"/>
      <c r="D35" s="46"/>
      <c r="E35" s="46"/>
      <c r="F35" s="46"/>
      <c r="G35" s="326"/>
      <c r="H35" s="326"/>
      <c r="I35" s="157"/>
      <c r="J35" s="27"/>
    </row>
    <row r="36" spans="1:10" x14ac:dyDescent="0.2">
      <c r="A36" s="153"/>
      <c r="B36" s="182"/>
      <c r="C36" s="46"/>
      <c r="D36" s="46"/>
      <c r="E36" s="46"/>
      <c r="F36" s="46"/>
      <c r="G36" s="326"/>
      <c r="H36" s="326"/>
      <c r="I36" s="157"/>
      <c r="J36" s="27"/>
    </row>
    <row r="37" spans="1:10" x14ac:dyDescent="0.2">
      <c r="A37" s="153"/>
      <c r="B37" s="182"/>
      <c r="C37" s="46"/>
      <c r="D37" s="46"/>
      <c r="E37" s="46"/>
      <c r="F37" s="46"/>
      <c r="G37" s="326"/>
      <c r="H37" s="326"/>
      <c r="I37" s="157"/>
      <c r="J37" s="27"/>
    </row>
    <row r="38" spans="1:10" x14ac:dyDescent="0.2">
      <c r="A38" s="153"/>
      <c r="B38" s="182"/>
      <c r="C38" s="46"/>
      <c r="D38" s="46"/>
      <c r="E38" s="46"/>
      <c r="F38" s="46"/>
      <c r="G38" s="326"/>
      <c r="H38" s="326"/>
      <c r="I38" s="157"/>
      <c r="J38" s="27"/>
    </row>
    <row r="39" spans="1:10" x14ac:dyDescent="0.2">
      <c r="A39" s="153"/>
      <c r="B39" s="182"/>
      <c r="C39" s="46"/>
      <c r="D39" s="46"/>
      <c r="E39" s="46"/>
      <c r="F39" s="46"/>
      <c r="G39" s="326"/>
      <c r="H39" s="326"/>
      <c r="I39" s="157"/>
      <c r="J39" s="27"/>
    </row>
    <row r="40" spans="1:10" x14ac:dyDescent="0.2">
      <c r="A40" s="153"/>
      <c r="B40" s="182"/>
      <c r="C40" s="46"/>
      <c r="D40" s="46"/>
      <c r="E40" s="46"/>
      <c r="F40" s="46"/>
      <c r="G40" s="326"/>
      <c r="H40" s="326"/>
      <c r="I40" s="157"/>
      <c r="J40" s="27"/>
    </row>
    <row r="41" spans="1:10" x14ac:dyDescent="0.2">
      <c r="A41" s="153"/>
      <c r="B41" s="182"/>
      <c r="C41" s="46"/>
      <c r="D41" s="46"/>
      <c r="E41" s="46"/>
      <c r="F41" s="46"/>
      <c r="G41" s="326"/>
      <c r="H41" s="326"/>
      <c r="I41" s="157"/>
      <c r="J41" s="27"/>
    </row>
    <row r="42" spans="1:10" x14ac:dyDescent="0.2">
      <c r="A42" s="153"/>
      <c r="B42" s="182"/>
      <c r="C42" s="46"/>
      <c r="D42" s="46"/>
      <c r="E42" s="46"/>
      <c r="F42" s="46"/>
      <c r="G42" s="326"/>
      <c r="H42" s="326"/>
      <c r="I42" s="157"/>
      <c r="J42" s="27"/>
    </row>
    <row r="43" spans="1:10" x14ac:dyDescent="0.2">
      <c r="A43" s="153"/>
      <c r="B43" s="182"/>
      <c r="C43" s="46"/>
      <c r="D43" s="46"/>
      <c r="E43" s="46"/>
      <c r="F43" s="46"/>
      <c r="G43" s="326"/>
      <c r="H43" s="326"/>
      <c r="I43" s="157"/>
      <c r="J43" s="27"/>
    </row>
    <row r="44" spans="1:10" x14ac:dyDescent="0.2">
      <c r="A44" s="153"/>
      <c r="B44" s="182"/>
      <c r="C44" s="46"/>
      <c r="D44" s="46"/>
      <c r="E44" s="46"/>
      <c r="F44" s="46"/>
      <c r="G44" s="326"/>
      <c r="H44" s="326"/>
      <c r="I44" s="157"/>
      <c r="J44" s="27"/>
    </row>
    <row r="45" spans="1:10" x14ac:dyDescent="0.2">
      <c r="A45" s="153"/>
      <c r="B45" s="182"/>
      <c r="C45" s="46"/>
      <c r="D45" s="46"/>
      <c r="E45" s="46"/>
      <c r="F45" s="46"/>
      <c r="G45" s="326"/>
      <c r="H45" s="326"/>
      <c r="I45" s="157"/>
      <c r="J45" s="27"/>
    </row>
    <row r="46" spans="1:10" x14ac:dyDescent="0.2">
      <c r="A46" s="153"/>
      <c r="B46" s="182"/>
      <c r="C46" s="46"/>
      <c r="D46" s="46"/>
      <c r="E46" s="46"/>
      <c r="F46" s="46"/>
      <c r="G46" s="326"/>
      <c r="H46" s="326"/>
      <c r="I46" s="157"/>
      <c r="J46" s="27"/>
    </row>
    <row r="47" spans="1:10" x14ac:dyDescent="0.2">
      <c r="A47" s="153"/>
      <c r="B47" s="182"/>
      <c r="C47" s="46"/>
      <c r="D47" s="46"/>
      <c r="E47" s="46"/>
      <c r="F47" s="46"/>
      <c r="G47" s="326"/>
      <c r="H47" s="326"/>
      <c r="I47" s="157"/>
      <c r="J47" s="27"/>
    </row>
    <row r="48" spans="1:10" x14ac:dyDescent="0.2">
      <c r="A48" s="153"/>
      <c r="B48" s="182"/>
      <c r="C48" s="46"/>
      <c r="D48" s="46"/>
      <c r="E48" s="46"/>
      <c r="F48" s="46"/>
      <c r="G48" s="326"/>
      <c r="H48" s="326"/>
      <c r="I48" s="157"/>
      <c r="J48" s="27"/>
    </row>
    <row r="49" spans="1:10" s="29" customFormat="1" ht="15" x14ac:dyDescent="0.2">
      <c r="A49" s="154"/>
      <c r="B49" s="181"/>
      <c r="C49" s="152"/>
      <c r="D49" s="152"/>
      <c r="E49" s="152"/>
      <c r="F49" s="152"/>
      <c r="G49" s="325"/>
      <c r="H49" s="325"/>
      <c r="I49" s="156"/>
      <c r="J49" s="28"/>
    </row>
    <row r="50" spans="1:10" x14ac:dyDescent="0.2">
      <c r="A50" s="153"/>
      <c r="B50" s="182"/>
      <c r="C50" s="46"/>
      <c r="D50" s="46"/>
      <c r="E50" s="46"/>
      <c r="F50" s="46"/>
      <c r="G50" s="326"/>
      <c r="H50" s="326"/>
      <c r="I50" s="157"/>
      <c r="J50" s="27"/>
    </row>
    <row r="51" spans="1:10" s="29" customFormat="1" ht="15" x14ac:dyDescent="0.2">
      <c r="A51" s="154"/>
      <c r="B51" s="181"/>
      <c r="C51" s="152"/>
      <c r="D51" s="152"/>
      <c r="E51" s="152"/>
      <c r="F51" s="152"/>
      <c r="G51" s="325"/>
      <c r="H51" s="325"/>
      <c r="I51" s="156"/>
      <c r="J51" s="28"/>
    </row>
    <row r="52" spans="1:10" s="29" customFormat="1" ht="15" x14ac:dyDescent="0.2">
      <c r="A52" s="154"/>
      <c r="B52" s="181"/>
      <c r="C52" s="152"/>
      <c r="D52" s="152"/>
      <c r="E52" s="152"/>
      <c r="F52" s="152"/>
      <c r="G52" s="325"/>
      <c r="H52" s="325"/>
      <c r="I52" s="156"/>
      <c r="J52" s="28"/>
    </row>
    <row r="53" spans="1:10" s="29" customFormat="1" ht="15" x14ac:dyDescent="0.2">
      <c r="A53" s="154"/>
      <c r="B53" s="181"/>
      <c r="C53" s="152"/>
      <c r="D53" s="152"/>
      <c r="E53" s="152"/>
      <c r="F53" s="152"/>
      <c r="G53" s="325"/>
      <c r="H53" s="325"/>
      <c r="I53" s="156"/>
      <c r="J53" s="28"/>
    </row>
    <row r="54" spans="1:10" s="29" customFormat="1" ht="15" x14ac:dyDescent="0.2">
      <c r="A54" s="154"/>
      <c r="B54" s="181"/>
      <c r="C54" s="152"/>
      <c r="D54" s="152"/>
      <c r="E54" s="152"/>
      <c r="F54" s="152"/>
      <c r="G54" s="325"/>
      <c r="H54" s="325"/>
      <c r="I54" s="156"/>
      <c r="J54" s="28"/>
    </row>
    <row r="55" spans="1:10" s="29" customFormat="1" ht="15" x14ac:dyDescent="0.2">
      <c r="A55" s="154"/>
      <c r="B55" s="181"/>
      <c r="C55" s="152"/>
      <c r="D55" s="152"/>
      <c r="E55" s="152"/>
      <c r="F55" s="152"/>
      <c r="G55" s="325"/>
      <c r="H55" s="325"/>
      <c r="I55" s="156"/>
      <c r="J55" s="28"/>
    </row>
    <row r="56" spans="1:10" s="29" customFormat="1" ht="15" x14ac:dyDescent="0.2">
      <c r="A56" s="154"/>
      <c r="B56" s="181"/>
      <c r="C56" s="152"/>
      <c r="D56" s="152"/>
      <c r="E56" s="152"/>
      <c r="F56" s="152"/>
      <c r="G56" s="325"/>
      <c r="H56" s="325"/>
      <c r="I56" s="156"/>
      <c r="J56" s="28"/>
    </row>
    <row r="57" spans="1:10" s="29" customFormat="1" ht="15" x14ac:dyDescent="0.2">
      <c r="A57" s="154"/>
      <c r="B57" s="181"/>
      <c r="C57" s="152"/>
      <c r="D57" s="152"/>
      <c r="E57" s="152"/>
      <c r="F57" s="152"/>
      <c r="G57" s="325"/>
      <c r="H57" s="325"/>
      <c r="I57" s="156"/>
      <c r="J57" s="28"/>
    </row>
    <row r="58" spans="1:10" s="29" customFormat="1" ht="15" x14ac:dyDescent="0.2">
      <c r="A58" s="154"/>
      <c r="B58" s="181"/>
      <c r="C58" s="152"/>
      <c r="D58" s="152"/>
      <c r="E58" s="152"/>
      <c r="F58" s="152"/>
      <c r="G58" s="325"/>
      <c r="H58" s="325"/>
      <c r="I58" s="156"/>
      <c r="J58" s="28"/>
    </row>
    <row r="59" spans="1:10" s="29" customFormat="1" ht="15" x14ac:dyDescent="0.2">
      <c r="A59" s="154"/>
      <c r="B59" s="181"/>
      <c r="C59" s="152"/>
      <c r="D59" s="152"/>
      <c r="E59" s="152"/>
      <c r="F59" s="152"/>
      <c r="G59" s="325"/>
      <c r="H59" s="325"/>
      <c r="I59" s="156"/>
      <c r="J59" s="28"/>
    </row>
    <row r="60" spans="1:10" s="29" customFormat="1" ht="15" x14ac:dyDescent="0.2">
      <c r="A60" s="154"/>
      <c r="B60" s="181"/>
      <c r="C60" s="152"/>
      <c r="D60" s="152"/>
      <c r="E60" s="152"/>
      <c r="F60" s="152"/>
      <c r="G60" s="325"/>
      <c r="H60" s="325"/>
      <c r="I60" s="156"/>
      <c r="J60" s="28"/>
    </row>
    <row r="61" spans="1:10" s="29" customFormat="1" ht="15" x14ac:dyDescent="0.2">
      <c r="A61" s="154"/>
      <c r="B61" s="181"/>
      <c r="C61" s="152"/>
      <c r="D61" s="152"/>
      <c r="E61" s="152"/>
      <c r="F61" s="152"/>
      <c r="G61" s="325"/>
      <c r="H61" s="325"/>
      <c r="I61" s="156"/>
      <c r="J61" s="28"/>
    </row>
    <row r="62" spans="1:10" s="29" customFormat="1" ht="15" x14ac:dyDescent="0.2">
      <c r="A62" s="154"/>
      <c r="B62" s="181"/>
      <c r="C62" s="152"/>
      <c r="D62" s="152"/>
      <c r="E62" s="152"/>
      <c r="F62" s="152"/>
      <c r="G62" s="325"/>
      <c r="H62" s="325"/>
      <c r="I62" s="156"/>
      <c r="J62" s="28"/>
    </row>
    <row r="63" spans="1:10" s="29" customFormat="1" ht="15" x14ac:dyDescent="0.2">
      <c r="A63" s="154"/>
      <c r="B63" s="181"/>
      <c r="C63" s="152"/>
      <c r="D63" s="152"/>
      <c r="E63" s="152"/>
      <c r="F63" s="152"/>
      <c r="G63" s="325"/>
      <c r="H63" s="325"/>
      <c r="I63" s="156"/>
      <c r="J63" s="28"/>
    </row>
    <row r="64" spans="1:10" ht="15" thickBot="1" x14ac:dyDescent="0.25">
      <c r="A64" s="185"/>
      <c r="B64" s="186"/>
      <c r="C64" s="47"/>
      <c r="D64" s="47"/>
      <c r="E64" s="47"/>
      <c r="F64" s="47"/>
      <c r="G64" s="327"/>
      <c r="H64" s="327"/>
      <c r="I64" s="187"/>
      <c r="J64" s="27"/>
    </row>
    <row r="65" spans="1:10" ht="15" x14ac:dyDescent="0.2">
      <c r="A65" s="50"/>
      <c r="B65" s="50"/>
      <c r="C65" s="48"/>
      <c r="D65" s="48"/>
      <c r="E65" s="48"/>
      <c r="F65" s="48"/>
      <c r="G65" s="48"/>
      <c r="H65" s="48"/>
      <c r="I65" s="48"/>
      <c r="J65" s="48"/>
    </row>
  </sheetData>
  <pageMargins left="0.7" right="0.7" top="0.75" bottom="0.75" header="0.3" footer="0.3"/>
  <pageSetup paperSize="9" orientation="portrait" verticalDpi="0" r:id="rId1"/>
  <headerFooter>
    <oddFooter>&amp;C_x000D_&amp;1#&amp;"Calibri"&amp;10&amp;K000000 CONFIDENCIAL(DE)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1">
    <pageSetUpPr fitToPage="1"/>
  </sheetPr>
  <dimension ref="A2:T52"/>
  <sheetViews>
    <sheetView showGridLines="0" topLeftCell="A27" zoomScale="70" zoomScaleNormal="70" zoomScaleSheetLayoutView="40" zoomScalePageLayoutView="25" workbookViewId="0">
      <selection activeCell="B34" sqref="B34"/>
    </sheetView>
  </sheetViews>
  <sheetFormatPr baseColWidth="10" defaultColWidth="9.85546875" defaultRowHeight="14.25" x14ac:dyDescent="0.2"/>
  <cols>
    <col min="1" max="1" width="3.140625" style="21" customWidth="1"/>
    <col min="2" max="2" width="21.7109375" style="21" customWidth="1"/>
    <col min="3" max="3" width="3.28515625" style="21" customWidth="1"/>
    <col min="4" max="4" width="13.140625" style="21" customWidth="1"/>
    <col min="5" max="5" width="15.28515625" style="21" customWidth="1"/>
    <col min="6" max="6" width="14.140625" style="21" customWidth="1"/>
    <col min="7" max="7" width="15.28515625" style="21" customWidth="1"/>
    <col min="8" max="8" width="3.140625" style="21" customWidth="1"/>
    <col min="9" max="9" width="13.140625" style="21" customWidth="1"/>
    <col min="10" max="10" width="15.28515625" style="21" customWidth="1"/>
    <col min="11" max="11" width="14.140625" style="21" customWidth="1"/>
    <col min="12" max="12" width="15.28515625" style="21" customWidth="1"/>
    <col min="13" max="13" width="2.7109375" style="21" customWidth="1"/>
    <col min="14" max="14" width="13.5703125" style="21" bestFit="1" customWidth="1"/>
    <col min="15" max="16384" width="9.85546875" style="21"/>
  </cols>
  <sheetData>
    <row r="2" spans="1:16" ht="20.25" x14ac:dyDescent="0.2">
      <c r="A2" s="23"/>
      <c r="J2" s="206"/>
      <c r="K2" s="206"/>
      <c r="L2" s="206"/>
      <c r="M2" s="206"/>
      <c r="N2" s="206"/>
      <c r="O2" s="206"/>
      <c r="P2" s="206"/>
    </row>
    <row r="3" spans="1:16" ht="13.5" customHeight="1" x14ac:dyDescent="0.2">
      <c r="A3" s="23"/>
      <c r="J3" s="206"/>
      <c r="K3" s="206"/>
      <c r="L3" s="206"/>
      <c r="M3" s="206"/>
      <c r="N3" s="206"/>
      <c r="O3" s="206"/>
      <c r="P3" s="206"/>
    </row>
    <row r="4" spans="1:16" ht="23.25" x14ac:dyDescent="0.2">
      <c r="A4" s="22" t="s">
        <v>149</v>
      </c>
      <c r="J4" s="206"/>
      <c r="K4" s="206"/>
      <c r="L4" s="206"/>
      <c r="M4" s="206"/>
      <c r="N4" s="206"/>
      <c r="O4" s="206"/>
      <c r="P4" s="206"/>
    </row>
    <row r="5" spans="1:16" ht="15" thickBot="1" x14ac:dyDescent="0.25">
      <c r="J5" s="206"/>
      <c r="K5" s="206"/>
      <c r="L5" s="206"/>
      <c r="M5" s="206"/>
      <c r="N5" s="206"/>
      <c r="O5" s="206"/>
      <c r="P5" s="206"/>
    </row>
    <row r="6" spans="1:16" ht="18.75" thickBot="1" x14ac:dyDescent="0.25">
      <c r="A6" s="482" t="s">
        <v>19</v>
      </c>
      <c r="B6" s="483"/>
      <c r="C6" s="483"/>
      <c r="D6" s="483"/>
      <c r="F6" s="124" t="e">
        <f>'Anexo C.1'!$F$7</f>
        <v>#REF!</v>
      </c>
      <c r="G6" s="125"/>
      <c r="H6" s="126"/>
      <c r="J6" s="206"/>
      <c r="K6" s="206"/>
      <c r="L6" s="206"/>
      <c r="M6" s="206"/>
      <c r="N6" s="206"/>
      <c r="O6" s="206"/>
      <c r="P6" s="206"/>
    </row>
    <row r="8" spans="1:16" hidden="1" x14ac:dyDescent="0.2"/>
    <row r="9" spans="1:16" ht="15" thickBot="1" x14ac:dyDescent="0.25"/>
    <row r="10" spans="1:16" ht="30" customHeight="1" thickBot="1" x14ac:dyDescent="0.25">
      <c r="B10" s="380" t="str">
        <f>CONCATENATE("Año de gas ",YEAR(Multiplicadores!$D$33))</f>
        <v>Año de gas 2026</v>
      </c>
      <c r="C10" s="380"/>
      <c r="D10" s="381"/>
      <c r="E10" s="381"/>
      <c r="F10" s="381"/>
      <c r="G10" s="381"/>
      <c r="H10" s="382"/>
      <c r="I10" s="382"/>
      <c r="J10" s="382"/>
      <c r="K10" s="382"/>
      <c r="L10" s="382"/>
    </row>
    <row r="11" spans="1:16" ht="15" thickBot="1" x14ac:dyDescent="0.25"/>
    <row r="12" spans="1:16" ht="24.75" customHeight="1" thickBot="1" x14ac:dyDescent="0.25">
      <c r="D12" s="52" t="s">
        <v>28</v>
      </c>
      <c r="E12" s="53"/>
      <c r="F12" s="52"/>
      <c r="G12" s="54"/>
      <c r="I12" s="52" t="s">
        <v>29</v>
      </c>
      <c r="J12" s="53"/>
      <c r="K12" s="52"/>
      <c r="L12" s="54"/>
    </row>
    <row r="13" spans="1:16" ht="24.75" customHeight="1" thickBot="1" x14ac:dyDescent="0.25">
      <c r="D13" s="59" t="s">
        <v>98</v>
      </c>
      <c r="E13" s="60"/>
      <c r="F13" s="61" t="s">
        <v>99</v>
      </c>
      <c r="G13" s="62"/>
      <c r="I13" s="59" t="s">
        <v>98</v>
      </c>
      <c r="J13" s="60"/>
      <c r="K13" s="61" t="s">
        <v>99</v>
      </c>
      <c r="L13" s="62"/>
    </row>
    <row r="14" spans="1:16" ht="47.25" customHeight="1" x14ac:dyDescent="0.2">
      <c r="B14" s="490" t="s">
        <v>27</v>
      </c>
      <c r="D14" s="492" t="s">
        <v>30</v>
      </c>
      <c r="E14" s="486" t="s">
        <v>132</v>
      </c>
      <c r="F14" s="488" t="s">
        <v>30</v>
      </c>
      <c r="G14" s="484" t="s">
        <v>132</v>
      </c>
      <c r="I14" s="492" t="s">
        <v>30</v>
      </c>
      <c r="J14" s="486" t="s">
        <v>132</v>
      </c>
      <c r="K14" s="488" t="s">
        <v>30</v>
      </c>
      <c r="L14" s="484" t="s">
        <v>132</v>
      </c>
      <c r="P14" s="193"/>
    </row>
    <row r="15" spans="1:16" ht="60" customHeight="1" thickBot="1" x14ac:dyDescent="0.25">
      <c r="B15" s="491"/>
      <c r="D15" s="493"/>
      <c r="E15" s="487"/>
      <c r="F15" s="489"/>
      <c r="G15" s="485"/>
      <c r="I15" s="493"/>
      <c r="J15" s="487"/>
      <c r="K15" s="489"/>
      <c r="L15" s="485"/>
      <c r="P15" s="193"/>
    </row>
    <row r="16" spans="1:16" s="193" customFormat="1" ht="24.95" customHeight="1" x14ac:dyDescent="0.2">
      <c r="B16" s="194" t="s">
        <v>35</v>
      </c>
      <c r="D16" s="195"/>
      <c r="E16" s="415">
        <f>SUMPRODUCT('Anexo C.12'!$D19:$AR19,Multiplicadores!$D$14:$AR$14,Multiplicadores!$D$23:$AR$23)/Multiplicadores!$D$23</f>
        <v>0</v>
      </c>
      <c r="F16" s="195"/>
      <c r="G16" s="418"/>
      <c r="I16" s="195"/>
      <c r="J16" s="415">
        <f>SUMPRODUCT('Anexo C.12'!$D27:$AR27,Multiplicadores!$D$18:$AR$18,Multiplicadores!$D$23:$AR$23)/Multiplicadores!$D$23</f>
        <v>0</v>
      </c>
      <c r="K16" s="195"/>
      <c r="L16" s="418"/>
      <c r="O16" s="21"/>
    </row>
    <row r="17" spans="2:20" s="193" customFormat="1" ht="24.95" customHeight="1" x14ac:dyDescent="0.2">
      <c r="B17" s="196" t="s">
        <v>31</v>
      </c>
      <c r="D17" s="197"/>
      <c r="E17" s="416">
        <f>SUMPRODUCT('Anexo C.12'!$D20:$AR20,Multiplicadores!$D$14:$AR$14,Multiplicadores!$D$23:$AR$23)/Multiplicadores!$D$23</f>
        <v>0</v>
      </c>
      <c r="F17" s="197"/>
      <c r="G17" s="419"/>
      <c r="I17" s="197"/>
      <c r="J17" s="416"/>
      <c r="K17" s="197"/>
      <c r="L17" s="419"/>
      <c r="O17" s="283"/>
    </row>
    <row r="18" spans="2:20" s="193" customFormat="1" ht="24.95" customHeight="1" x14ac:dyDescent="0.2">
      <c r="B18" s="196" t="s">
        <v>34</v>
      </c>
      <c r="D18" s="197"/>
      <c r="E18" s="416">
        <f>SUMPRODUCT('Anexo C.12'!$D21:$AR21,Multiplicadores!$D$14:$AR$14,Multiplicadores!$D$23:$AR$23)/Multiplicadores!$D$23</f>
        <v>0</v>
      </c>
      <c r="F18" s="197"/>
      <c r="G18" s="420">
        <f>SUMPRODUCT('Anexo C.12'!$D22:$AR22,Multiplicadores!$D$14:$AR$14,Multiplicadores!$D$23:$AR$23)/Multiplicadores!$D$23</f>
        <v>0</v>
      </c>
      <c r="I18" s="197"/>
      <c r="J18" s="416">
        <f>SUMPRODUCT('Anexo C.12'!$D28:$AR28,Multiplicadores!$D$18:$AR$18,Multiplicadores!$D$23:$AR$23)/Multiplicadores!$D$23</f>
        <v>0</v>
      </c>
      <c r="K18" s="197"/>
      <c r="L18" s="420">
        <f>SUMPRODUCT('Anexo C.12'!$D29:$AR29,Multiplicadores!$D$18:$AR$18,Multiplicadores!$D$23:$AR$23)/Multiplicadores!$D$23</f>
        <v>0</v>
      </c>
    </row>
    <row r="19" spans="2:20" s="193" customFormat="1" ht="24.95" customHeight="1" x14ac:dyDescent="0.2">
      <c r="B19" s="198" t="s">
        <v>33</v>
      </c>
      <c r="D19" s="199"/>
      <c r="E19" s="417">
        <f>SUMPRODUCT('Anexo C.12'!$D23:$AR23,Multiplicadores!$D$14:$AR$14,Multiplicadores!$D$23:$AR$23)/Multiplicadores!$D$23</f>
        <v>0</v>
      </c>
      <c r="F19" s="199"/>
      <c r="G19" s="421">
        <f>SUMPRODUCT('Anexo C.12'!$D24:$AR24,Multiplicadores!$D$14:$AR$14,Multiplicadores!$D$23:$AR$23)/Multiplicadores!$D$23</f>
        <v>0</v>
      </c>
      <c r="I19" s="199"/>
      <c r="J19" s="417">
        <f>SUMPRODUCT('Anexo C.12'!$D30:$AR30,Multiplicadores!$D$18:$AR$18,Multiplicadores!$D$23:$AR$23)/Multiplicadores!$D$23</f>
        <v>0</v>
      </c>
      <c r="K19" s="199"/>
      <c r="L19" s="421">
        <f>SUMPRODUCT('Anexo C.12'!$D31:$AR31,Multiplicadores!$D$18:$AR$18,Multiplicadores!$D$23:$AR$23)/Multiplicadores!$D$23</f>
        <v>0</v>
      </c>
    </row>
    <row r="20" spans="2:20" s="200" customFormat="1" ht="24.95" customHeight="1" thickBot="1" x14ac:dyDescent="0.25">
      <c r="B20" s="201" t="s">
        <v>5</v>
      </c>
      <c r="D20" s="202">
        <f t="shared" ref="D20:F20" si="0">SUM(D16:D19)</f>
        <v>0</v>
      </c>
      <c r="E20" s="203">
        <f>SUM(E16:E19)</f>
        <v>0</v>
      </c>
      <c r="F20" s="202">
        <f t="shared" si="0"/>
        <v>0</v>
      </c>
      <c r="G20" s="204">
        <f>SUM(G16:G19)</f>
        <v>0</v>
      </c>
      <c r="H20" s="193"/>
      <c r="I20" s="202">
        <f t="shared" ref="I20:K20" si="1">SUM(I16:I19)</f>
        <v>0</v>
      </c>
      <c r="J20" s="282">
        <f>SUM(J16:J19)</f>
        <v>0</v>
      </c>
      <c r="K20" s="202">
        <f t="shared" si="1"/>
        <v>0</v>
      </c>
      <c r="L20" s="204">
        <f>SUM(L16:L19)</f>
        <v>0</v>
      </c>
      <c r="N20" s="193"/>
    </row>
    <row r="21" spans="2:20" ht="15" thickBot="1" x14ac:dyDescent="0.25">
      <c r="N21" s="193"/>
    </row>
    <row r="22" spans="2:20" ht="30" customHeight="1" thickBot="1" x14ac:dyDescent="0.25">
      <c r="B22" s="380" t="str">
        <f>CONCATENATE("Año de gas ",YEAR(Multiplicadores!$D$33)+1)</f>
        <v>Año de gas 2027</v>
      </c>
      <c r="C22" s="380"/>
      <c r="D22" s="381"/>
      <c r="E22" s="381"/>
      <c r="F22" s="381"/>
      <c r="G22" s="381"/>
      <c r="H22" s="382"/>
      <c r="I22" s="382"/>
      <c r="J22" s="382"/>
      <c r="K22" s="382"/>
      <c r="L22" s="382"/>
      <c r="N22" s="193"/>
    </row>
    <row r="23" spans="2:20" ht="15" thickBot="1" x14ac:dyDescent="0.25"/>
    <row r="24" spans="2:20" ht="24.75" customHeight="1" thickBot="1" x14ac:dyDescent="0.25">
      <c r="D24" s="52" t="s">
        <v>28</v>
      </c>
      <c r="E24" s="53"/>
      <c r="F24" s="52"/>
      <c r="G24" s="54"/>
      <c r="I24" s="52" t="s">
        <v>29</v>
      </c>
      <c r="J24" s="53"/>
      <c r="K24" s="52"/>
      <c r="L24" s="54"/>
    </row>
    <row r="25" spans="2:20" ht="24.75" customHeight="1" thickBot="1" x14ac:dyDescent="0.25">
      <c r="D25" s="59" t="s">
        <v>98</v>
      </c>
      <c r="E25" s="60"/>
      <c r="F25" s="61" t="s">
        <v>99</v>
      </c>
      <c r="G25" s="62"/>
      <c r="I25" s="59" t="s">
        <v>98</v>
      </c>
      <c r="J25" s="60"/>
      <c r="K25" s="61" t="s">
        <v>99</v>
      </c>
      <c r="L25" s="62"/>
    </row>
    <row r="26" spans="2:20" ht="47.25" customHeight="1" x14ac:dyDescent="0.2">
      <c r="B26" s="490" t="s">
        <v>27</v>
      </c>
      <c r="D26" s="506" t="s">
        <v>30</v>
      </c>
      <c r="E26" s="508" t="s">
        <v>132</v>
      </c>
      <c r="F26" s="500" t="s">
        <v>30</v>
      </c>
      <c r="G26" s="498" t="s">
        <v>132</v>
      </c>
      <c r="I26" s="506" t="s">
        <v>30</v>
      </c>
      <c r="J26" s="508" t="s">
        <v>132</v>
      </c>
      <c r="K26" s="500" t="s">
        <v>30</v>
      </c>
      <c r="L26" s="498" t="s">
        <v>132</v>
      </c>
    </row>
    <row r="27" spans="2:20" ht="60" customHeight="1" thickBot="1" x14ac:dyDescent="0.25">
      <c r="B27" s="491"/>
      <c r="D27" s="507"/>
      <c r="E27" s="509"/>
      <c r="F27" s="501"/>
      <c r="G27" s="499"/>
      <c r="I27" s="507"/>
      <c r="J27" s="509"/>
      <c r="K27" s="501"/>
      <c r="L27" s="499"/>
    </row>
    <row r="28" spans="2:20" s="193" customFormat="1" ht="24.95" customHeight="1" x14ac:dyDescent="0.2">
      <c r="B28" s="194" t="s">
        <v>35</v>
      </c>
      <c r="D28" s="195"/>
      <c r="E28" s="415">
        <f>SUMPRODUCT('Anexo C.12'!$D40:$AR40,Multiplicadores!$D$27:$AR$27,Multiplicadores!$D$36:$AR$36)/Multiplicadores!$D$36</f>
        <v>0</v>
      </c>
      <c r="F28" s="195"/>
      <c r="G28" s="418"/>
      <c r="I28" s="195"/>
      <c r="J28" s="415">
        <f>SUMPRODUCT('Anexo C.12'!$D48:$AR48,Multiplicadores!$D$31:$AR$31,Multiplicadores!$D$36:$AR$36)/Multiplicadores!$D$36</f>
        <v>0</v>
      </c>
      <c r="K28" s="195"/>
      <c r="L28" s="418"/>
    </row>
    <row r="29" spans="2:20" s="193" customFormat="1" ht="24.95" customHeight="1" x14ac:dyDescent="0.2">
      <c r="B29" s="196" t="s">
        <v>31</v>
      </c>
      <c r="D29" s="197"/>
      <c r="E29" s="416">
        <f>SUMPRODUCT('Anexo C.12'!$D41:$AR41,Multiplicadores!$D$27:$AR$27,Multiplicadores!$D$36:$AR$36)/Multiplicadores!$D$36</f>
        <v>0</v>
      </c>
      <c r="F29" s="197"/>
      <c r="G29" s="419"/>
      <c r="I29" s="197"/>
      <c r="J29" s="416"/>
      <c r="K29" s="197"/>
      <c r="L29" s="419"/>
      <c r="O29" s="285"/>
      <c r="P29" s="285"/>
    </row>
    <row r="30" spans="2:20" s="193" customFormat="1" ht="24.95" customHeight="1" x14ac:dyDescent="0.2">
      <c r="B30" s="196" t="s">
        <v>34</v>
      </c>
      <c r="D30" s="197"/>
      <c r="E30" s="416">
        <f>SUMPRODUCT('Anexo C.12'!$D42:$AR42,Multiplicadores!$D$27:$AR$27,Multiplicadores!$D$36:$AR$36)/Multiplicadores!$D$36</f>
        <v>0</v>
      </c>
      <c r="F30" s="197"/>
      <c r="G30" s="420">
        <f>SUMPRODUCT('Anexo C.12'!$D43:$AR43,Multiplicadores!$D$27:$AR$27,Multiplicadores!$D$36:$AR$36)/Multiplicadores!$D$36</f>
        <v>0</v>
      </c>
      <c r="I30" s="197"/>
      <c r="J30" s="416">
        <f>SUMPRODUCT('Anexo C.12'!$D49:$AR49,Multiplicadores!$D$31:$AR$31,Multiplicadores!$D$36:$AR$36)/Multiplicadores!$D$36</f>
        <v>0</v>
      </c>
      <c r="K30" s="197"/>
      <c r="L30" s="420">
        <f>SUMPRODUCT('Anexo C.12'!$D50:$AR50,Multiplicadores!$D$31:$AR$31,Multiplicadores!$D$36:$AR$36)/Multiplicadores!$D$36</f>
        <v>0</v>
      </c>
      <c r="O30" s="285"/>
      <c r="P30" s="285"/>
      <c r="Q30" s="284"/>
    </row>
    <row r="31" spans="2:20" s="193" customFormat="1" ht="24.95" customHeight="1" x14ac:dyDescent="0.2">
      <c r="B31" s="198" t="s">
        <v>33</v>
      </c>
      <c r="D31" s="199"/>
      <c r="E31" s="417">
        <f>SUMPRODUCT('Anexo C.12'!$D44:$AR44,Multiplicadores!$D$27:$AR$27,Multiplicadores!$D$36:$AR$36)/Multiplicadores!$D$36</f>
        <v>0</v>
      </c>
      <c r="F31" s="199"/>
      <c r="G31" s="421">
        <f>SUMPRODUCT('Anexo C.12'!$D45:$AR45,Multiplicadores!$D$27:$AR$27,Multiplicadores!$D$36:$AR$36)/Multiplicadores!$D$36</f>
        <v>0</v>
      </c>
      <c r="I31" s="199"/>
      <c r="J31" s="417">
        <f>SUMPRODUCT('Anexo C.12'!$D51:$AR51,Multiplicadores!$D$31:$AR$31,Multiplicadores!$D$36:$AR$36)/Multiplicadores!$D$36</f>
        <v>0</v>
      </c>
      <c r="K31" s="199"/>
      <c r="L31" s="421">
        <f>SUMPRODUCT('Anexo C.12'!$D52:$AR52,Multiplicadores!$D$31:$AR$31,Multiplicadores!$D$36:$AR$36)/Multiplicadores!$D$36</f>
        <v>0</v>
      </c>
      <c r="O31" s="285"/>
      <c r="P31" s="285"/>
    </row>
    <row r="32" spans="2:20" s="200" customFormat="1" ht="24.95" customHeight="1" thickBot="1" x14ac:dyDescent="0.25">
      <c r="B32" s="201" t="s">
        <v>5</v>
      </c>
      <c r="D32" s="202">
        <f>SUM(D28:D31)</f>
        <v>0</v>
      </c>
      <c r="E32" s="203">
        <f>SUM(E28:E31)</f>
        <v>0</v>
      </c>
      <c r="F32" s="202">
        <f>SUM(F28:F31)</f>
        <v>0</v>
      </c>
      <c r="G32" s="204">
        <f>SUM(G28:G31)</f>
        <v>0</v>
      </c>
      <c r="H32" s="193"/>
      <c r="I32" s="202">
        <f>SUM(I28:I31)</f>
        <v>0</v>
      </c>
      <c r="J32" s="282">
        <f>SUM(J28:J31)</f>
        <v>0</v>
      </c>
      <c r="K32" s="202">
        <f>SUM(K28:K31)</f>
        <v>0</v>
      </c>
      <c r="L32" s="204">
        <f>SUM(L28:L31)</f>
        <v>0</v>
      </c>
      <c r="N32" s="193"/>
      <c r="O32" s="285"/>
      <c r="P32" s="285"/>
      <c r="T32" s="193"/>
    </row>
    <row r="33" spans="2:20" ht="15" thickBot="1" x14ac:dyDescent="0.25">
      <c r="O33" s="285"/>
      <c r="P33" s="285"/>
      <c r="T33" s="193"/>
    </row>
    <row r="34" spans="2:20" ht="30" customHeight="1" thickBot="1" x14ac:dyDescent="0.25">
      <c r="B34" s="380" t="str">
        <f>CONCATENATE("Año de gas ",YEAR(Multiplicadores!$D$33)+2)</f>
        <v>Año de gas 2028</v>
      </c>
      <c r="C34" s="380"/>
      <c r="D34" s="381"/>
      <c r="E34" s="381"/>
      <c r="F34" s="381"/>
      <c r="G34" s="381"/>
      <c r="H34" s="382"/>
      <c r="I34" s="382"/>
      <c r="J34" s="382"/>
      <c r="K34" s="382"/>
      <c r="L34" s="382"/>
      <c r="O34" s="285"/>
      <c r="P34" s="285"/>
      <c r="T34" s="193"/>
    </row>
    <row r="35" spans="2:20" ht="15" thickBot="1" x14ac:dyDescent="0.25">
      <c r="O35" s="285"/>
      <c r="P35" s="285"/>
      <c r="T35" s="193"/>
    </row>
    <row r="36" spans="2:20" ht="24.75" customHeight="1" thickBot="1" x14ac:dyDescent="0.25">
      <c r="D36" s="275" t="s">
        <v>28</v>
      </c>
      <c r="E36" s="276"/>
      <c r="F36" s="275"/>
      <c r="G36" s="277"/>
      <c r="I36" s="275" t="s">
        <v>29</v>
      </c>
      <c r="J36" s="276"/>
      <c r="K36" s="275"/>
      <c r="L36" s="277"/>
      <c r="O36" s="285"/>
      <c r="P36" s="285"/>
    </row>
    <row r="37" spans="2:20" ht="24.75" customHeight="1" thickBot="1" x14ac:dyDescent="0.25">
      <c r="D37" s="278" t="s">
        <v>98</v>
      </c>
      <c r="E37" s="279"/>
      <c r="F37" s="280" t="s">
        <v>99</v>
      </c>
      <c r="G37" s="281"/>
      <c r="I37" s="278" t="s">
        <v>98</v>
      </c>
      <c r="J37" s="279"/>
      <c r="K37" s="280" t="s">
        <v>99</v>
      </c>
      <c r="L37" s="281"/>
      <c r="O37" s="285"/>
      <c r="P37" s="285"/>
    </row>
    <row r="38" spans="2:20" ht="47.25" customHeight="1" x14ac:dyDescent="0.2">
      <c r="B38" s="490" t="s">
        <v>27</v>
      </c>
      <c r="D38" s="502" t="s">
        <v>30</v>
      </c>
      <c r="E38" s="504" t="s">
        <v>132</v>
      </c>
      <c r="F38" s="496" t="s">
        <v>30</v>
      </c>
      <c r="G38" s="494" t="s">
        <v>132</v>
      </c>
      <c r="I38" s="502" t="s">
        <v>30</v>
      </c>
      <c r="J38" s="504" t="s">
        <v>132</v>
      </c>
      <c r="K38" s="496" t="s">
        <v>30</v>
      </c>
      <c r="L38" s="494" t="s">
        <v>132</v>
      </c>
      <c r="O38" s="285"/>
      <c r="P38" s="285"/>
    </row>
    <row r="39" spans="2:20" ht="60" customHeight="1" thickBot="1" x14ac:dyDescent="0.25">
      <c r="B39" s="491"/>
      <c r="D39" s="503"/>
      <c r="E39" s="505"/>
      <c r="F39" s="497"/>
      <c r="G39" s="495"/>
      <c r="I39" s="503"/>
      <c r="J39" s="505"/>
      <c r="K39" s="497"/>
      <c r="L39" s="495"/>
      <c r="O39" s="285"/>
      <c r="P39" s="285"/>
    </row>
    <row r="40" spans="2:20" s="193" customFormat="1" ht="24.95" customHeight="1" x14ac:dyDescent="0.2">
      <c r="B40" s="194" t="s">
        <v>35</v>
      </c>
      <c r="D40" s="195"/>
      <c r="E40" s="415">
        <f>SUMPRODUCT('Anexo C.12'!$D61:$AR61,Multiplicadores!$D$40:$AR$40,Multiplicadores!$D$49:$AR$49)/Multiplicadores!$D$49</f>
        <v>0</v>
      </c>
      <c r="F40" s="195"/>
      <c r="G40" s="418"/>
      <c r="I40" s="195"/>
      <c r="J40" s="415">
        <f>SUMPRODUCT('Anexo C.12'!$D69:$AR69,Multiplicadores!$D$44:$AR$44,Multiplicadores!$D$49:$AR$49)/Multiplicadores!$D$49</f>
        <v>0</v>
      </c>
      <c r="K40" s="195"/>
      <c r="L40" s="418"/>
      <c r="O40" s="285"/>
    </row>
    <row r="41" spans="2:20" s="193" customFormat="1" ht="24.95" customHeight="1" x14ac:dyDescent="0.2">
      <c r="B41" s="196" t="s">
        <v>31</v>
      </c>
      <c r="D41" s="197"/>
      <c r="E41" s="416">
        <f>SUMPRODUCT('Anexo C.12'!$D62:$AR62,Multiplicadores!$D$40:$AR$40,Multiplicadores!$D$49:$AR$49)/Multiplicadores!$D$49</f>
        <v>0</v>
      </c>
      <c r="F41" s="197"/>
      <c r="G41" s="419"/>
      <c r="I41" s="197"/>
      <c r="J41" s="416"/>
      <c r="K41" s="197"/>
      <c r="L41" s="419"/>
      <c r="O41" s="285"/>
    </row>
    <row r="42" spans="2:20" s="193" customFormat="1" ht="24.95" customHeight="1" x14ac:dyDescent="0.2">
      <c r="B42" s="196" t="s">
        <v>34</v>
      </c>
      <c r="D42" s="197"/>
      <c r="E42" s="416">
        <f>SUMPRODUCT('Anexo C.12'!$D63:$AR63,Multiplicadores!$D$40:$AR$40,Multiplicadores!$D$49:$AR$49)/Multiplicadores!$D$49</f>
        <v>0</v>
      </c>
      <c r="F42" s="197"/>
      <c r="G42" s="420">
        <f>SUMPRODUCT('Anexo C.12'!$D64:$AR64,Multiplicadores!$D$40:$AR$40,Multiplicadores!$D$49:$AR$49)/Multiplicadores!$D$49</f>
        <v>0</v>
      </c>
      <c r="I42" s="197"/>
      <c r="J42" s="416">
        <f>SUMPRODUCT('Anexo C.12'!$D70:$AR70,Multiplicadores!$D$44:$AR$44,Multiplicadores!$D$49:$AR$49)/Multiplicadores!$D$49</f>
        <v>0</v>
      </c>
      <c r="K42" s="197"/>
      <c r="L42" s="420">
        <f>SUMPRODUCT('Anexo C.12'!$D71:$AR71,Multiplicadores!$D$44:$AR$44,Multiplicadores!$D$49:$AR$49)/Multiplicadores!$D$49</f>
        <v>0</v>
      </c>
      <c r="O42" s="285"/>
    </row>
    <row r="43" spans="2:20" s="193" customFormat="1" ht="24.95" customHeight="1" x14ac:dyDescent="0.2">
      <c r="B43" s="198" t="s">
        <v>33</v>
      </c>
      <c r="D43" s="199"/>
      <c r="E43" s="417">
        <f>SUMPRODUCT('Anexo C.12'!$D65:$AR65,Multiplicadores!$D$40:$AR$40,Multiplicadores!$D$49:$AR$49)/Multiplicadores!$D$49</f>
        <v>0</v>
      </c>
      <c r="F43" s="199"/>
      <c r="G43" s="421">
        <f>SUMPRODUCT('Anexo C.12'!$D66:$AR66,Multiplicadores!$D$40:$AR$40,Multiplicadores!$D$49:$AR$49)/Multiplicadores!$D$49</f>
        <v>0</v>
      </c>
      <c r="I43" s="199"/>
      <c r="J43" s="417">
        <f>SUMPRODUCT('Anexo C.12'!$D72:$AR72,Multiplicadores!$D$44:$AR$44,Multiplicadores!$D$49:$AR$49)/Multiplicadores!$D$49</f>
        <v>0</v>
      </c>
      <c r="K43" s="199"/>
      <c r="L43" s="421">
        <f>SUMPRODUCT('Anexo C.12'!$D73:$AR73,Multiplicadores!$D$44:$AR$44,Multiplicadores!$D$49:$AR$49)/Multiplicadores!$D$49</f>
        <v>0</v>
      </c>
      <c r="O43" s="285"/>
    </row>
    <row r="44" spans="2:20" s="200" customFormat="1" ht="24.95" customHeight="1" thickBot="1" x14ac:dyDescent="0.25">
      <c r="B44" s="201" t="s">
        <v>5</v>
      </c>
      <c r="D44" s="202">
        <f t="shared" ref="D44:F44" si="2">SUM(D40:D43)</f>
        <v>0</v>
      </c>
      <c r="E44" s="203">
        <f t="shared" si="2"/>
        <v>0</v>
      </c>
      <c r="F44" s="202">
        <f t="shared" si="2"/>
        <v>0</v>
      </c>
      <c r="G44" s="204">
        <f>SUM(G40:G43)</f>
        <v>0</v>
      </c>
      <c r="H44" s="193"/>
      <c r="I44" s="202">
        <f t="shared" ref="I44:L44" si="3">SUM(I40:I43)</f>
        <v>0</v>
      </c>
      <c r="J44" s="282">
        <f>SUM(J40:J43)</f>
        <v>0</v>
      </c>
      <c r="K44" s="202">
        <f t="shared" si="3"/>
        <v>0</v>
      </c>
      <c r="L44" s="204">
        <f t="shared" si="3"/>
        <v>0</v>
      </c>
      <c r="O44" s="285"/>
    </row>
    <row r="45" spans="2:20" x14ac:dyDescent="0.2">
      <c r="O45" s="285"/>
    </row>
    <row r="46" spans="2:20" x14ac:dyDescent="0.2">
      <c r="O46" s="285"/>
    </row>
    <row r="47" spans="2:20" x14ac:dyDescent="0.2">
      <c r="B47" s="55"/>
      <c r="O47" s="285"/>
    </row>
    <row r="48" spans="2:20" ht="17.25" customHeight="1" x14ac:dyDescent="0.2">
      <c r="O48" s="285"/>
    </row>
    <row r="49" spans="15:15" x14ac:dyDescent="0.2">
      <c r="O49" s="285"/>
    </row>
    <row r="50" spans="15:15" x14ac:dyDescent="0.2">
      <c r="O50" s="285"/>
    </row>
    <row r="51" spans="15:15" x14ac:dyDescent="0.2">
      <c r="O51" s="285"/>
    </row>
    <row r="52" spans="15:15" x14ac:dyDescent="0.2">
      <c r="O52" s="285"/>
    </row>
  </sheetData>
  <mergeCells count="28">
    <mergeCell ref="D26:D27"/>
    <mergeCell ref="F26:F27"/>
    <mergeCell ref="E26:E27"/>
    <mergeCell ref="B26:B27"/>
    <mergeCell ref="B38:B39"/>
    <mergeCell ref="D38:D39"/>
    <mergeCell ref="E38:E39"/>
    <mergeCell ref="F38:F39"/>
    <mergeCell ref="G38:G39"/>
    <mergeCell ref="L14:L15"/>
    <mergeCell ref="E14:E15"/>
    <mergeCell ref="F14:F15"/>
    <mergeCell ref="I14:I15"/>
    <mergeCell ref="K38:K39"/>
    <mergeCell ref="L38:L39"/>
    <mergeCell ref="L26:L27"/>
    <mergeCell ref="K26:K27"/>
    <mergeCell ref="I38:I39"/>
    <mergeCell ref="J38:J39"/>
    <mergeCell ref="I26:I27"/>
    <mergeCell ref="J26:J27"/>
    <mergeCell ref="G26:G27"/>
    <mergeCell ref="A6:D6"/>
    <mergeCell ref="G14:G15"/>
    <mergeCell ref="J14:J15"/>
    <mergeCell ref="K14:K15"/>
    <mergeCell ref="B14:B15"/>
    <mergeCell ref="D14:D15"/>
  </mergeCells>
  <printOptions horizontalCentered="1"/>
  <pageMargins left="0.39370078740157483" right="0.39370078740157483" top="0.39370078740157483" bottom="0.39370078740157483" header="0" footer="0"/>
  <pageSetup paperSize="9" scale="46" orientation="portrait" r:id="rId1"/>
  <headerFooter alignWithMargins="0">
    <oddHeader>&amp;C&amp;F-&amp;A</oddHeader>
    <oddFooter>&amp;C_x000D_&amp;1#&amp;"Calibri"&amp;10&amp;K000000 CONFIDENCIAL(DE)</oddFooter>
  </headerFooter>
  <ignoredErrors>
    <ignoredError sqref="D20:L27 D16 F16:I16 D17 F17:L17 D18 F18 H18:I18 D19 F19 H19:I19 K16:L16 K18 K19 D32:L39 D28 F28:I28 D29 F29:L29 D30 F30 D31 F31 H30:I30 H31:I31 D44:L44 D40 F40:I40 D41 F41:L41 D42 F42 D43 H42:I42 H43:I43 K28:L28 K30 K31 K40:L40 K42 K43" emptyCellReference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E1D03-70DB-4C1A-A3ED-235D12CDAA58}">
  <sheetPr>
    <pageSetUpPr fitToPage="1"/>
  </sheetPr>
  <dimension ref="A2:AR73"/>
  <sheetViews>
    <sheetView showGridLines="0" topLeftCell="A56" zoomScale="70" zoomScaleNormal="70" zoomScaleSheetLayoutView="40" zoomScalePageLayoutView="25" workbookViewId="0">
      <selection activeCell="B12" sqref="B12"/>
    </sheetView>
  </sheetViews>
  <sheetFormatPr baseColWidth="10" defaultColWidth="9.85546875" defaultRowHeight="14.25" x14ac:dyDescent="0.2"/>
  <cols>
    <col min="1" max="1" width="3.140625" style="21" customWidth="1"/>
    <col min="2" max="2" width="25.42578125" style="21" bestFit="1" customWidth="1"/>
    <col min="3" max="3" width="3.28515625" style="21" customWidth="1"/>
    <col min="4" max="4" width="23" style="21" customWidth="1"/>
    <col min="5" max="44" width="15.7109375" style="21" customWidth="1"/>
    <col min="45" max="16384" width="9.85546875" style="21"/>
  </cols>
  <sheetData>
    <row r="2" spans="1:44" ht="20.25" x14ac:dyDescent="0.2">
      <c r="A2" s="23"/>
      <c r="H2" s="206"/>
    </row>
    <row r="3" spans="1:44" ht="13.5" customHeight="1" x14ac:dyDescent="0.2">
      <c r="A3" s="23"/>
    </row>
    <row r="4" spans="1:44" ht="23.25" x14ac:dyDescent="0.2">
      <c r="A4" s="22" t="s">
        <v>135</v>
      </c>
    </row>
    <row r="5" spans="1:44" ht="15" thickBot="1" x14ac:dyDescent="0.25"/>
    <row r="6" spans="1:44" ht="18.75" thickBot="1" x14ac:dyDescent="0.25">
      <c r="A6" s="482" t="s">
        <v>19</v>
      </c>
      <c r="B6" s="483"/>
      <c r="C6" s="483"/>
      <c r="D6" s="483"/>
      <c r="F6" s="124" t="e">
        <f>'Anexo C.1'!$F$7</f>
        <v>#REF!</v>
      </c>
      <c r="G6" s="125"/>
      <c r="H6" s="126"/>
    </row>
    <row r="8" spans="1:44" hidden="1" x14ac:dyDescent="0.2"/>
    <row r="10" spans="1:44" x14ac:dyDescent="0.2">
      <c r="A10" s="21" t="s">
        <v>126</v>
      </c>
    </row>
    <row r="11" spans="1:44" ht="15" thickBot="1" x14ac:dyDescent="0.25"/>
    <row r="12" spans="1:44" ht="30" customHeight="1" thickBot="1" x14ac:dyDescent="0.25">
      <c r="B12" s="383" t="str">
        <f>'Anexo C.11'!B10</f>
        <v>Año de gas 2026</v>
      </c>
      <c r="C12" s="383"/>
      <c r="D12" s="384"/>
      <c r="E12" s="384"/>
      <c r="F12" s="384"/>
      <c r="G12" s="384"/>
      <c r="H12" s="385"/>
      <c r="I12" s="385"/>
      <c r="J12" s="385"/>
      <c r="K12" s="385"/>
      <c r="L12" s="386"/>
      <c r="M12" s="387"/>
      <c r="N12" s="387"/>
      <c r="O12" s="387"/>
      <c r="P12" s="387"/>
      <c r="Q12" s="387"/>
      <c r="R12" s="387"/>
      <c r="S12" s="387"/>
      <c r="T12" s="387"/>
      <c r="U12" s="387"/>
      <c r="V12" s="387"/>
      <c r="W12" s="387"/>
      <c r="X12" s="387"/>
      <c r="Y12" s="387"/>
      <c r="Z12" s="387"/>
      <c r="AA12" s="387"/>
      <c r="AB12" s="387"/>
      <c r="AC12" s="387"/>
      <c r="AD12" s="387"/>
      <c r="AE12" s="387"/>
      <c r="AF12" s="387"/>
      <c r="AG12" s="387"/>
      <c r="AH12" s="387"/>
      <c r="AI12" s="387"/>
      <c r="AJ12" s="387"/>
      <c r="AK12" s="387"/>
      <c r="AL12" s="387"/>
      <c r="AM12" s="387"/>
      <c r="AN12" s="387"/>
      <c r="AO12" s="387"/>
      <c r="AP12" s="387"/>
      <c r="AQ12" s="387"/>
      <c r="AR12" s="388"/>
    </row>
    <row r="13" spans="1:44" ht="15" thickBot="1" x14ac:dyDescent="0.25"/>
    <row r="14" spans="1:44" ht="42" customHeight="1" x14ac:dyDescent="0.2">
      <c r="D14" s="65" t="s">
        <v>57</v>
      </c>
      <c r="E14" s="66" t="s">
        <v>44</v>
      </c>
      <c r="F14" s="66"/>
      <c r="G14" s="66"/>
      <c r="H14" s="66"/>
      <c r="I14" s="66" t="s">
        <v>43</v>
      </c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 t="s">
        <v>124</v>
      </c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 t="s">
        <v>125</v>
      </c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7"/>
    </row>
    <row r="15" spans="1:44" ht="44.25" customHeight="1" x14ac:dyDescent="0.2">
      <c r="D15" s="68" t="s">
        <v>114</v>
      </c>
      <c r="E15" s="70" t="str">
        <f>CONCATENATE("Q4 ",YEAR(Multiplicadores!$D$33)-1)</f>
        <v>Q4 2025</v>
      </c>
      <c r="F15" s="69" t="str">
        <f>CONCATENATE("Q1 ",YEAR(Multiplicadores!$D$33))</f>
        <v>Q1 2026</v>
      </c>
      <c r="G15" s="69" t="str">
        <f>CONCATENATE("Q2 ",YEAR(Multiplicadores!$D$33))</f>
        <v>Q2 2026</v>
      </c>
      <c r="H15" s="69" t="str">
        <f>CONCATENATE("Q3 ",YEAR(Multiplicadores!$D$33))</f>
        <v>Q3 2026</v>
      </c>
      <c r="I15" s="70" t="s">
        <v>110</v>
      </c>
      <c r="J15" s="70" t="s">
        <v>111</v>
      </c>
      <c r="K15" s="70" t="s">
        <v>112</v>
      </c>
      <c r="L15" s="70" t="s">
        <v>101</v>
      </c>
      <c r="M15" s="70" t="s">
        <v>102</v>
      </c>
      <c r="N15" s="70" t="s">
        <v>103</v>
      </c>
      <c r="O15" s="70" t="s">
        <v>104</v>
      </c>
      <c r="P15" s="70" t="s">
        <v>105</v>
      </c>
      <c r="Q15" s="70" t="s">
        <v>106</v>
      </c>
      <c r="R15" s="70" t="s">
        <v>107</v>
      </c>
      <c r="S15" s="70" t="s">
        <v>108</v>
      </c>
      <c r="T15" s="70" t="s">
        <v>109</v>
      </c>
      <c r="U15" s="70" t="s">
        <v>110</v>
      </c>
      <c r="V15" s="70" t="s">
        <v>111</v>
      </c>
      <c r="W15" s="70" t="s">
        <v>112</v>
      </c>
      <c r="X15" s="70" t="s">
        <v>101</v>
      </c>
      <c r="Y15" s="70" t="s">
        <v>102</v>
      </c>
      <c r="Z15" s="70" t="s">
        <v>103</v>
      </c>
      <c r="AA15" s="70" t="s">
        <v>104</v>
      </c>
      <c r="AB15" s="70" t="s">
        <v>105</v>
      </c>
      <c r="AC15" s="70" t="s">
        <v>106</v>
      </c>
      <c r="AD15" s="70" t="s">
        <v>107</v>
      </c>
      <c r="AE15" s="70" t="s">
        <v>108</v>
      </c>
      <c r="AF15" s="70" t="s">
        <v>109</v>
      </c>
      <c r="AG15" s="70" t="s">
        <v>110</v>
      </c>
      <c r="AH15" s="70" t="s">
        <v>111</v>
      </c>
      <c r="AI15" s="70" t="s">
        <v>112</v>
      </c>
      <c r="AJ15" s="70" t="s">
        <v>101</v>
      </c>
      <c r="AK15" s="70" t="s">
        <v>102</v>
      </c>
      <c r="AL15" s="70" t="s">
        <v>103</v>
      </c>
      <c r="AM15" s="70" t="s">
        <v>104</v>
      </c>
      <c r="AN15" s="70" t="s">
        <v>105</v>
      </c>
      <c r="AO15" s="70" t="s">
        <v>106</v>
      </c>
      <c r="AP15" s="70" t="s">
        <v>107</v>
      </c>
      <c r="AQ15" s="70" t="s">
        <v>108</v>
      </c>
      <c r="AR15" s="312" t="s">
        <v>109</v>
      </c>
    </row>
    <row r="16" spans="1:44" ht="24.75" customHeight="1" thickBot="1" x14ac:dyDescent="0.25">
      <c r="D16" s="71" t="s">
        <v>14</v>
      </c>
      <c r="E16" s="73" t="s">
        <v>14</v>
      </c>
      <c r="F16" s="72" t="s">
        <v>14</v>
      </c>
      <c r="G16" s="72" t="s">
        <v>14</v>
      </c>
      <c r="H16" s="72" t="s">
        <v>14</v>
      </c>
      <c r="I16" s="73" t="s">
        <v>14</v>
      </c>
      <c r="J16" s="72" t="s">
        <v>14</v>
      </c>
      <c r="K16" s="72" t="s">
        <v>14</v>
      </c>
      <c r="L16" s="72" t="s">
        <v>14</v>
      </c>
      <c r="M16" s="72" t="s">
        <v>14</v>
      </c>
      <c r="N16" s="72" t="s">
        <v>14</v>
      </c>
      <c r="O16" s="72" t="s">
        <v>14</v>
      </c>
      <c r="P16" s="72" t="s">
        <v>14</v>
      </c>
      <c r="Q16" s="72" t="s">
        <v>14</v>
      </c>
      <c r="R16" s="72" t="s">
        <v>14</v>
      </c>
      <c r="S16" s="72" t="s">
        <v>14</v>
      </c>
      <c r="T16" s="72" t="s">
        <v>14</v>
      </c>
      <c r="U16" s="73" t="s">
        <v>14</v>
      </c>
      <c r="V16" s="72" t="s">
        <v>14</v>
      </c>
      <c r="W16" s="72" t="s">
        <v>14</v>
      </c>
      <c r="X16" s="72" t="s">
        <v>14</v>
      </c>
      <c r="Y16" s="72" t="s">
        <v>14</v>
      </c>
      <c r="Z16" s="72" t="s">
        <v>14</v>
      </c>
      <c r="AA16" s="72" t="s">
        <v>14</v>
      </c>
      <c r="AB16" s="72" t="s">
        <v>14</v>
      </c>
      <c r="AC16" s="72" t="s">
        <v>14</v>
      </c>
      <c r="AD16" s="72" t="s">
        <v>14</v>
      </c>
      <c r="AE16" s="72" t="s">
        <v>14</v>
      </c>
      <c r="AF16" s="72" t="s">
        <v>14</v>
      </c>
      <c r="AG16" s="73" t="s">
        <v>14</v>
      </c>
      <c r="AH16" s="72" t="s">
        <v>14</v>
      </c>
      <c r="AI16" s="72" t="s">
        <v>14</v>
      </c>
      <c r="AJ16" s="72" t="s">
        <v>14</v>
      </c>
      <c r="AK16" s="72" t="s">
        <v>14</v>
      </c>
      <c r="AL16" s="72" t="s">
        <v>14</v>
      </c>
      <c r="AM16" s="72" t="s">
        <v>14</v>
      </c>
      <c r="AN16" s="72" t="s">
        <v>14</v>
      </c>
      <c r="AO16" s="72" t="s">
        <v>14</v>
      </c>
      <c r="AP16" s="72" t="s">
        <v>14</v>
      </c>
      <c r="AQ16" s="72" t="s">
        <v>14</v>
      </c>
      <c r="AR16" s="74" t="s">
        <v>14</v>
      </c>
    </row>
    <row r="17" spans="2:44" ht="15" thickBot="1" x14ac:dyDescent="0.25"/>
    <row r="18" spans="2:44" ht="47.25" customHeight="1" x14ac:dyDescent="0.2">
      <c r="B18" s="232" t="s">
        <v>116</v>
      </c>
      <c r="D18" s="244">
        <f t="shared" ref="D18:AR18" si="0">SUM(D19:D24)</f>
        <v>0</v>
      </c>
      <c r="E18" s="245">
        <f t="shared" si="0"/>
        <v>0</v>
      </c>
      <c r="F18" s="245">
        <f t="shared" si="0"/>
        <v>0</v>
      </c>
      <c r="G18" s="245">
        <f t="shared" si="0"/>
        <v>0</v>
      </c>
      <c r="H18" s="245">
        <f t="shared" si="0"/>
        <v>0</v>
      </c>
      <c r="I18" s="245">
        <f t="shared" si="0"/>
        <v>0</v>
      </c>
      <c r="J18" s="245">
        <f t="shared" si="0"/>
        <v>0</v>
      </c>
      <c r="K18" s="245">
        <f t="shared" si="0"/>
        <v>0</v>
      </c>
      <c r="L18" s="245">
        <f t="shared" si="0"/>
        <v>0</v>
      </c>
      <c r="M18" s="245">
        <f t="shared" si="0"/>
        <v>0</v>
      </c>
      <c r="N18" s="245">
        <f t="shared" si="0"/>
        <v>0</v>
      </c>
      <c r="O18" s="245">
        <f t="shared" si="0"/>
        <v>0</v>
      </c>
      <c r="P18" s="245">
        <f t="shared" si="0"/>
        <v>0</v>
      </c>
      <c r="Q18" s="245">
        <f t="shared" si="0"/>
        <v>0</v>
      </c>
      <c r="R18" s="245">
        <f t="shared" si="0"/>
        <v>0</v>
      </c>
      <c r="S18" s="245">
        <f t="shared" si="0"/>
        <v>0</v>
      </c>
      <c r="T18" s="245">
        <f t="shared" si="0"/>
        <v>0</v>
      </c>
      <c r="U18" s="245">
        <f t="shared" si="0"/>
        <v>0</v>
      </c>
      <c r="V18" s="245">
        <f t="shared" si="0"/>
        <v>0</v>
      </c>
      <c r="W18" s="245">
        <f t="shared" si="0"/>
        <v>0</v>
      </c>
      <c r="X18" s="245">
        <f t="shared" si="0"/>
        <v>0</v>
      </c>
      <c r="Y18" s="245">
        <f t="shared" si="0"/>
        <v>0</v>
      </c>
      <c r="Z18" s="245">
        <f t="shared" si="0"/>
        <v>0</v>
      </c>
      <c r="AA18" s="245">
        <f t="shared" si="0"/>
        <v>0</v>
      </c>
      <c r="AB18" s="245">
        <f t="shared" si="0"/>
        <v>0</v>
      </c>
      <c r="AC18" s="245">
        <f t="shared" si="0"/>
        <v>0</v>
      </c>
      <c r="AD18" s="245">
        <f t="shared" si="0"/>
        <v>0</v>
      </c>
      <c r="AE18" s="245">
        <f t="shared" si="0"/>
        <v>0</v>
      </c>
      <c r="AF18" s="245">
        <f t="shared" si="0"/>
        <v>0</v>
      </c>
      <c r="AG18" s="245">
        <f t="shared" si="0"/>
        <v>0</v>
      </c>
      <c r="AH18" s="245">
        <f t="shared" si="0"/>
        <v>0</v>
      </c>
      <c r="AI18" s="245">
        <f t="shared" si="0"/>
        <v>0</v>
      </c>
      <c r="AJ18" s="245">
        <f t="shared" si="0"/>
        <v>0</v>
      </c>
      <c r="AK18" s="245">
        <f t="shared" si="0"/>
        <v>0</v>
      </c>
      <c r="AL18" s="245">
        <f t="shared" si="0"/>
        <v>0</v>
      </c>
      <c r="AM18" s="245">
        <f t="shared" si="0"/>
        <v>0</v>
      </c>
      <c r="AN18" s="245">
        <f t="shared" si="0"/>
        <v>0</v>
      </c>
      <c r="AO18" s="245">
        <f t="shared" si="0"/>
        <v>0</v>
      </c>
      <c r="AP18" s="245">
        <f t="shared" si="0"/>
        <v>0</v>
      </c>
      <c r="AQ18" s="245">
        <f t="shared" si="0"/>
        <v>0</v>
      </c>
      <c r="AR18" s="248">
        <f t="shared" si="0"/>
        <v>0</v>
      </c>
    </row>
    <row r="19" spans="2:44" s="193" customFormat="1" ht="24.95" customHeight="1" x14ac:dyDescent="0.2">
      <c r="B19" s="196" t="s">
        <v>35</v>
      </c>
      <c r="D19" s="240"/>
      <c r="E19" s="242"/>
      <c r="F19" s="242"/>
      <c r="G19" s="242"/>
      <c r="H19" s="246"/>
      <c r="I19" s="242"/>
      <c r="J19" s="242"/>
      <c r="K19" s="242"/>
      <c r="L19" s="242"/>
      <c r="M19" s="246"/>
      <c r="N19" s="246"/>
      <c r="O19" s="246"/>
      <c r="P19" s="246"/>
      <c r="Q19" s="246"/>
      <c r="R19" s="246"/>
      <c r="S19" s="246"/>
      <c r="T19" s="246"/>
      <c r="U19" s="246"/>
      <c r="V19" s="246"/>
      <c r="W19" s="246"/>
      <c r="X19" s="246"/>
      <c r="Y19" s="246"/>
      <c r="Z19" s="246"/>
      <c r="AA19" s="246"/>
      <c r="AB19" s="246"/>
      <c r="AC19" s="246"/>
      <c r="AD19" s="246"/>
      <c r="AE19" s="246"/>
      <c r="AF19" s="246"/>
      <c r="AG19" s="246"/>
      <c r="AH19" s="246"/>
      <c r="AI19" s="246"/>
      <c r="AJ19" s="246"/>
      <c r="AK19" s="246"/>
      <c r="AL19" s="246"/>
      <c r="AM19" s="246"/>
      <c r="AN19" s="246"/>
      <c r="AO19" s="246"/>
      <c r="AP19" s="246"/>
      <c r="AQ19" s="246"/>
      <c r="AR19" s="249"/>
    </row>
    <row r="20" spans="2:44" s="193" customFormat="1" ht="24.95" customHeight="1" x14ac:dyDescent="0.2">
      <c r="B20" s="196" t="s">
        <v>117</v>
      </c>
      <c r="D20" s="240"/>
      <c r="E20" s="242"/>
      <c r="F20" s="242"/>
      <c r="G20" s="242"/>
      <c r="H20" s="246"/>
      <c r="I20" s="242"/>
      <c r="J20" s="242"/>
      <c r="K20" s="242"/>
      <c r="L20" s="242"/>
      <c r="M20" s="246"/>
      <c r="N20" s="246"/>
      <c r="O20" s="246"/>
      <c r="P20" s="246"/>
      <c r="Q20" s="246"/>
      <c r="R20" s="246"/>
      <c r="S20" s="246"/>
      <c r="T20" s="246"/>
      <c r="U20" s="246"/>
      <c r="V20" s="246"/>
      <c r="W20" s="246"/>
      <c r="X20" s="246"/>
      <c r="Y20" s="246"/>
      <c r="Z20" s="246"/>
      <c r="AA20" s="246"/>
      <c r="AB20" s="246"/>
      <c r="AC20" s="246"/>
      <c r="AD20" s="246"/>
      <c r="AE20" s="246"/>
      <c r="AF20" s="246"/>
      <c r="AG20" s="246"/>
      <c r="AH20" s="246"/>
      <c r="AI20" s="246"/>
      <c r="AJ20" s="246"/>
      <c r="AK20" s="246"/>
      <c r="AL20" s="246"/>
      <c r="AM20" s="246"/>
      <c r="AN20" s="246"/>
      <c r="AO20" s="246"/>
      <c r="AP20" s="246"/>
      <c r="AQ20" s="246"/>
      <c r="AR20" s="249"/>
    </row>
    <row r="21" spans="2:44" s="193" customFormat="1" ht="24.95" customHeight="1" x14ac:dyDescent="0.2">
      <c r="B21" s="196" t="s">
        <v>128</v>
      </c>
      <c r="D21" s="240"/>
      <c r="E21" s="242"/>
      <c r="F21" s="242"/>
      <c r="G21" s="242"/>
      <c r="H21" s="246"/>
      <c r="I21" s="242"/>
      <c r="J21" s="242"/>
      <c r="K21" s="242"/>
      <c r="L21" s="242"/>
      <c r="M21" s="246"/>
      <c r="N21" s="246"/>
      <c r="O21" s="246"/>
      <c r="P21" s="246"/>
      <c r="Q21" s="246"/>
      <c r="R21" s="246"/>
      <c r="S21" s="246"/>
      <c r="T21" s="246"/>
      <c r="U21" s="246"/>
      <c r="V21" s="246"/>
      <c r="W21" s="246"/>
      <c r="X21" s="246"/>
      <c r="Y21" s="246"/>
      <c r="Z21" s="246"/>
      <c r="AA21" s="246"/>
      <c r="AB21" s="246"/>
      <c r="AC21" s="246"/>
      <c r="AD21" s="246"/>
      <c r="AE21" s="246"/>
      <c r="AF21" s="246"/>
      <c r="AG21" s="246"/>
      <c r="AH21" s="246"/>
      <c r="AI21" s="246"/>
      <c r="AJ21" s="246"/>
      <c r="AK21" s="246"/>
      <c r="AL21" s="246"/>
      <c r="AM21" s="246"/>
      <c r="AN21" s="246"/>
      <c r="AO21" s="246"/>
      <c r="AP21" s="246"/>
      <c r="AQ21" s="246"/>
      <c r="AR21" s="249"/>
    </row>
    <row r="22" spans="2:44" s="193" customFormat="1" ht="24.95" customHeight="1" x14ac:dyDescent="0.2">
      <c r="B22" s="196" t="s">
        <v>129</v>
      </c>
      <c r="D22" s="271"/>
      <c r="E22" s="272"/>
      <c r="F22" s="272"/>
      <c r="G22" s="272"/>
      <c r="H22" s="273"/>
      <c r="I22" s="272"/>
      <c r="J22" s="272"/>
      <c r="K22" s="272"/>
      <c r="L22" s="272"/>
      <c r="M22" s="273"/>
      <c r="N22" s="273"/>
      <c r="O22" s="273"/>
      <c r="P22" s="273"/>
      <c r="Q22" s="273"/>
      <c r="R22" s="273"/>
      <c r="S22" s="273"/>
      <c r="T22" s="273"/>
      <c r="U22" s="273"/>
      <c r="V22" s="273"/>
      <c r="W22" s="273"/>
      <c r="X22" s="273"/>
      <c r="Y22" s="273"/>
      <c r="Z22" s="273"/>
      <c r="AA22" s="273"/>
      <c r="AB22" s="273"/>
      <c r="AC22" s="273"/>
      <c r="AD22" s="273"/>
      <c r="AE22" s="273"/>
      <c r="AF22" s="273"/>
      <c r="AG22" s="273"/>
      <c r="AH22" s="273"/>
      <c r="AI22" s="273"/>
      <c r="AJ22" s="273"/>
      <c r="AK22" s="273"/>
      <c r="AL22" s="273"/>
      <c r="AM22" s="273"/>
      <c r="AN22" s="273"/>
      <c r="AO22" s="273"/>
      <c r="AP22" s="273"/>
      <c r="AQ22" s="273"/>
      <c r="AR22" s="274"/>
    </row>
    <row r="23" spans="2:44" s="193" customFormat="1" ht="24.95" customHeight="1" x14ac:dyDescent="0.2">
      <c r="B23" s="270" t="s">
        <v>130</v>
      </c>
      <c r="D23" s="271"/>
      <c r="E23" s="272"/>
      <c r="F23" s="272"/>
      <c r="G23" s="272"/>
      <c r="H23" s="273"/>
      <c r="I23" s="272"/>
      <c r="J23" s="272"/>
      <c r="K23" s="272"/>
      <c r="L23" s="272"/>
      <c r="M23" s="273"/>
      <c r="N23" s="273"/>
      <c r="O23" s="273"/>
      <c r="P23" s="273"/>
      <c r="Q23" s="273"/>
      <c r="R23" s="273"/>
      <c r="S23" s="273"/>
      <c r="T23" s="273"/>
      <c r="U23" s="273"/>
      <c r="V23" s="273"/>
      <c r="W23" s="273"/>
      <c r="X23" s="273"/>
      <c r="Y23" s="273"/>
      <c r="Z23" s="273"/>
      <c r="AA23" s="273"/>
      <c r="AB23" s="273"/>
      <c r="AC23" s="273"/>
      <c r="AD23" s="273"/>
      <c r="AE23" s="273"/>
      <c r="AF23" s="273"/>
      <c r="AG23" s="273"/>
      <c r="AH23" s="273"/>
      <c r="AI23" s="273"/>
      <c r="AJ23" s="273"/>
      <c r="AK23" s="273"/>
      <c r="AL23" s="273"/>
      <c r="AM23" s="273"/>
      <c r="AN23" s="273"/>
      <c r="AO23" s="273"/>
      <c r="AP23" s="273"/>
      <c r="AQ23" s="273"/>
      <c r="AR23" s="274"/>
    </row>
    <row r="24" spans="2:44" s="193" customFormat="1" ht="24.95" customHeight="1" thickBot="1" x14ac:dyDescent="0.25">
      <c r="B24" s="231" t="s">
        <v>131</v>
      </c>
      <c r="D24" s="241"/>
      <c r="E24" s="243"/>
      <c r="F24" s="243"/>
      <c r="G24" s="243"/>
      <c r="H24" s="247"/>
      <c r="I24" s="243"/>
      <c r="J24" s="243"/>
      <c r="K24" s="243"/>
      <c r="L24" s="243"/>
      <c r="M24" s="247"/>
      <c r="N24" s="247"/>
      <c r="O24" s="247"/>
      <c r="P24" s="247"/>
      <c r="Q24" s="247"/>
      <c r="R24" s="247"/>
      <c r="S24" s="247"/>
      <c r="T24" s="247"/>
      <c r="U24" s="247"/>
      <c r="V24" s="247"/>
      <c r="W24" s="247"/>
      <c r="X24" s="247"/>
      <c r="Y24" s="247"/>
      <c r="Z24" s="247"/>
      <c r="AA24" s="247"/>
      <c r="AB24" s="247"/>
      <c r="AC24" s="247"/>
      <c r="AD24" s="247"/>
      <c r="AE24" s="247"/>
      <c r="AF24" s="247"/>
      <c r="AG24" s="247"/>
      <c r="AH24" s="247"/>
      <c r="AI24" s="247"/>
      <c r="AJ24" s="247"/>
      <c r="AK24" s="247"/>
      <c r="AL24" s="247"/>
      <c r="AM24" s="247"/>
      <c r="AN24" s="247"/>
      <c r="AO24" s="247"/>
      <c r="AP24" s="247"/>
      <c r="AQ24" s="247"/>
      <c r="AR24" s="250"/>
    </row>
    <row r="25" spans="2:44" ht="15" thickBot="1" x14ac:dyDescent="0.25"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</row>
    <row r="26" spans="2:44" ht="47.25" customHeight="1" x14ac:dyDescent="0.2">
      <c r="B26" s="232" t="s">
        <v>118</v>
      </c>
      <c r="D26" s="244">
        <f>SUM(D27:D31)</f>
        <v>0</v>
      </c>
      <c r="E26" s="245">
        <f t="shared" ref="E26:AR26" si="1">SUM(E27:E31)</f>
        <v>0</v>
      </c>
      <c r="F26" s="245">
        <f t="shared" si="1"/>
        <v>0</v>
      </c>
      <c r="G26" s="245">
        <f t="shared" si="1"/>
        <v>0</v>
      </c>
      <c r="H26" s="245">
        <f t="shared" si="1"/>
        <v>0</v>
      </c>
      <c r="I26" s="245">
        <f t="shared" si="1"/>
        <v>0</v>
      </c>
      <c r="J26" s="245">
        <f t="shared" si="1"/>
        <v>0</v>
      </c>
      <c r="K26" s="245">
        <f t="shared" si="1"/>
        <v>0</v>
      </c>
      <c r="L26" s="245">
        <f t="shared" si="1"/>
        <v>0</v>
      </c>
      <c r="M26" s="245">
        <f t="shared" si="1"/>
        <v>0</v>
      </c>
      <c r="N26" s="245">
        <f t="shared" si="1"/>
        <v>0</v>
      </c>
      <c r="O26" s="245">
        <f t="shared" si="1"/>
        <v>0</v>
      </c>
      <c r="P26" s="245">
        <f t="shared" si="1"/>
        <v>0</v>
      </c>
      <c r="Q26" s="245">
        <f t="shared" si="1"/>
        <v>0</v>
      </c>
      <c r="R26" s="245">
        <f t="shared" si="1"/>
        <v>0</v>
      </c>
      <c r="S26" s="245">
        <f t="shared" si="1"/>
        <v>0</v>
      </c>
      <c r="T26" s="245">
        <f t="shared" si="1"/>
        <v>0</v>
      </c>
      <c r="U26" s="245">
        <f t="shared" si="1"/>
        <v>0</v>
      </c>
      <c r="V26" s="245">
        <f t="shared" si="1"/>
        <v>0</v>
      </c>
      <c r="W26" s="245">
        <f t="shared" si="1"/>
        <v>0</v>
      </c>
      <c r="X26" s="245">
        <f t="shared" si="1"/>
        <v>0</v>
      </c>
      <c r="Y26" s="245">
        <f t="shared" si="1"/>
        <v>0</v>
      </c>
      <c r="Z26" s="245">
        <f t="shared" si="1"/>
        <v>0</v>
      </c>
      <c r="AA26" s="245">
        <f t="shared" si="1"/>
        <v>0</v>
      </c>
      <c r="AB26" s="245">
        <f t="shared" si="1"/>
        <v>0</v>
      </c>
      <c r="AC26" s="245">
        <f t="shared" si="1"/>
        <v>0</v>
      </c>
      <c r="AD26" s="245">
        <f t="shared" si="1"/>
        <v>0</v>
      </c>
      <c r="AE26" s="245">
        <f t="shared" si="1"/>
        <v>0</v>
      </c>
      <c r="AF26" s="245">
        <f t="shared" si="1"/>
        <v>0</v>
      </c>
      <c r="AG26" s="245">
        <f t="shared" si="1"/>
        <v>0</v>
      </c>
      <c r="AH26" s="245">
        <f t="shared" si="1"/>
        <v>0</v>
      </c>
      <c r="AI26" s="245">
        <f t="shared" si="1"/>
        <v>0</v>
      </c>
      <c r="AJ26" s="245">
        <f t="shared" si="1"/>
        <v>0</v>
      </c>
      <c r="AK26" s="245">
        <f t="shared" si="1"/>
        <v>0</v>
      </c>
      <c r="AL26" s="245">
        <f t="shared" si="1"/>
        <v>0</v>
      </c>
      <c r="AM26" s="245">
        <f t="shared" si="1"/>
        <v>0</v>
      </c>
      <c r="AN26" s="245">
        <f t="shared" si="1"/>
        <v>0</v>
      </c>
      <c r="AO26" s="245">
        <f t="shared" si="1"/>
        <v>0</v>
      </c>
      <c r="AP26" s="245">
        <f t="shared" si="1"/>
        <v>0</v>
      </c>
      <c r="AQ26" s="245">
        <f t="shared" si="1"/>
        <v>0</v>
      </c>
      <c r="AR26" s="248">
        <f t="shared" si="1"/>
        <v>0</v>
      </c>
    </row>
    <row r="27" spans="2:44" s="193" customFormat="1" ht="24.95" customHeight="1" x14ac:dyDescent="0.2">
      <c r="B27" s="194" t="s">
        <v>35</v>
      </c>
      <c r="D27" s="240"/>
      <c r="E27" s="242"/>
      <c r="F27" s="242"/>
      <c r="G27" s="242"/>
      <c r="H27" s="246"/>
      <c r="I27" s="242"/>
      <c r="J27" s="242"/>
      <c r="K27" s="242"/>
      <c r="L27" s="242"/>
      <c r="M27" s="246"/>
      <c r="N27" s="246"/>
      <c r="O27" s="246"/>
      <c r="P27" s="246"/>
      <c r="Q27" s="246"/>
      <c r="R27" s="246"/>
      <c r="S27" s="246"/>
      <c r="T27" s="246"/>
      <c r="U27" s="246"/>
      <c r="V27" s="246"/>
      <c r="W27" s="246"/>
      <c r="X27" s="246"/>
      <c r="Y27" s="246"/>
      <c r="Z27" s="246"/>
      <c r="AA27" s="246"/>
      <c r="AB27" s="246"/>
      <c r="AC27" s="246"/>
      <c r="AD27" s="246"/>
      <c r="AE27" s="246"/>
      <c r="AF27" s="246"/>
      <c r="AG27" s="246"/>
      <c r="AH27" s="246"/>
      <c r="AI27" s="246"/>
      <c r="AJ27" s="246"/>
      <c r="AK27" s="246"/>
      <c r="AL27" s="246"/>
      <c r="AM27" s="246"/>
      <c r="AN27" s="246"/>
      <c r="AO27" s="246"/>
      <c r="AP27" s="246"/>
      <c r="AQ27" s="246"/>
      <c r="AR27" s="249"/>
    </row>
    <row r="28" spans="2:44" s="193" customFormat="1" ht="24.95" customHeight="1" x14ac:dyDescent="0.2">
      <c r="B28" s="196" t="s">
        <v>128</v>
      </c>
      <c r="D28" s="240"/>
      <c r="E28" s="242"/>
      <c r="F28" s="242"/>
      <c r="G28" s="242"/>
      <c r="H28" s="246"/>
      <c r="I28" s="242"/>
      <c r="J28" s="242"/>
      <c r="K28" s="242"/>
      <c r="L28" s="242"/>
      <c r="M28" s="246"/>
      <c r="N28" s="246"/>
      <c r="O28" s="246"/>
      <c r="P28" s="246"/>
      <c r="Q28" s="246"/>
      <c r="R28" s="246"/>
      <c r="S28" s="246"/>
      <c r="T28" s="246"/>
      <c r="U28" s="246"/>
      <c r="V28" s="246"/>
      <c r="W28" s="246"/>
      <c r="X28" s="246"/>
      <c r="Y28" s="246"/>
      <c r="Z28" s="246"/>
      <c r="AA28" s="246"/>
      <c r="AB28" s="246"/>
      <c r="AC28" s="246"/>
      <c r="AD28" s="246"/>
      <c r="AE28" s="246"/>
      <c r="AF28" s="246"/>
      <c r="AG28" s="246"/>
      <c r="AH28" s="246"/>
      <c r="AI28" s="246"/>
      <c r="AJ28" s="246"/>
      <c r="AK28" s="246"/>
      <c r="AL28" s="246"/>
      <c r="AM28" s="246"/>
      <c r="AN28" s="246"/>
      <c r="AO28" s="246"/>
      <c r="AP28" s="246"/>
      <c r="AQ28" s="246"/>
      <c r="AR28" s="249"/>
    </row>
    <row r="29" spans="2:44" s="193" customFormat="1" ht="24.95" customHeight="1" x14ac:dyDescent="0.2">
      <c r="B29" s="196" t="s">
        <v>129</v>
      </c>
      <c r="D29" s="271"/>
      <c r="E29" s="272"/>
      <c r="F29" s="272"/>
      <c r="G29" s="272"/>
      <c r="H29" s="273"/>
      <c r="I29" s="272"/>
      <c r="J29" s="272"/>
      <c r="K29" s="272"/>
      <c r="L29" s="272"/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  <c r="AA29" s="273"/>
      <c r="AB29" s="273"/>
      <c r="AC29" s="273"/>
      <c r="AD29" s="273"/>
      <c r="AE29" s="273"/>
      <c r="AF29" s="273"/>
      <c r="AG29" s="273"/>
      <c r="AH29" s="273"/>
      <c r="AI29" s="273"/>
      <c r="AJ29" s="273"/>
      <c r="AK29" s="273"/>
      <c r="AL29" s="273"/>
      <c r="AM29" s="273"/>
      <c r="AN29" s="273"/>
      <c r="AO29" s="273"/>
      <c r="AP29" s="273"/>
      <c r="AQ29" s="273"/>
      <c r="AR29" s="274"/>
    </row>
    <row r="30" spans="2:44" s="193" customFormat="1" ht="24.95" customHeight="1" x14ac:dyDescent="0.2">
      <c r="B30" s="270" t="s">
        <v>130</v>
      </c>
      <c r="D30" s="271"/>
      <c r="E30" s="272"/>
      <c r="F30" s="272"/>
      <c r="G30" s="272"/>
      <c r="H30" s="273"/>
      <c r="I30" s="272"/>
      <c r="J30" s="272"/>
      <c r="K30" s="272"/>
      <c r="L30" s="272"/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273"/>
      <c r="AD30" s="273"/>
      <c r="AE30" s="273"/>
      <c r="AF30" s="273"/>
      <c r="AG30" s="273"/>
      <c r="AH30" s="273"/>
      <c r="AI30" s="273"/>
      <c r="AJ30" s="273"/>
      <c r="AK30" s="273"/>
      <c r="AL30" s="273"/>
      <c r="AM30" s="273"/>
      <c r="AN30" s="273"/>
      <c r="AO30" s="273"/>
      <c r="AP30" s="273"/>
      <c r="AQ30" s="273"/>
      <c r="AR30" s="274"/>
    </row>
    <row r="31" spans="2:44" s="193" customFormat="1" ht="24.95" customHeight="1" thickBot="1" x14ac:dyDescent="0.25">
      <c r="B31" s="231" t="s">
        <v>131</v>
      </c>
      <c r="D31" s="241"/>
      <c r="E31" s="243"/>
      <c r="F31" s="243"/>
      <c r="G31" s="243"/>
      <c r="H31" s="247"/>
      <c r="I31" s="243"/>
      <c r="J31" s="243"/>
      <c r="K31" s="243"/>
      <c r="L31" s="243"/>
      <c r="M31" s="247"/>
      <c r="N31" s="247"/>
      <c r="O31" s="247"/>
      <c r="P31" s="247"/>
      <c r="Q31" s="247"/>
      <c r="R31" s="247"/>
      <c r="S31" s="247"/>
      <c r="T31" s="247"/>
      <c r="U31" s="247"/>
      <c r="V31" s="247"/>
      <c r="W31" s="247"/>
      <c r="X31" s="247"/>
      <c r="Y31" s="247"/>
      <c r="Z31" s="247"/>
      <c r="AA31" s="247"/>
      <c r="AB31" s="247"/>
      <c r="AC31" s="247"/>
      <c r="AD31" s="247"/>
      <c r="AE31" s="247"/>
      <c r="AF31" s="247"/>
      <c r="AG31" s="247"/>
      <c r="AH31" s="247"/>
      <c r="AI31" s="247"/>
      <c r="AJ31" s="247"/>
      <c r="AK31" s="247"/>
      <c r="AL31" s="247"/>
      <c r="AM31" s="247"/>
      <c r="AN31" s="247"/>
      <c r="AO31" s="247"/>
      <c r="AP31" s="247"/>
      <c r="AQ31" s="247"/>
      <c r="AR31" s="250"/>
    </row>
    <row r="32" spans="2:44" ht="15" thickBot="1" x14ac:dyDescent="0.25"/>
    <row r="33" spans="2:44" ht="30" customHeight="1" thickBot="1" x14ac:dyDescent="0.25">
      <c r="B33" s="383" t="str">
        <f>'Anexo C.11'!B22</f>
        <v>Año de gas 2027</v>
      </c>
      <c r="C33" s="383"/>
      <c r="D33" s="384"/>
      <c r="E33" s="384"/>
      <c r="F33" s="384"/>
      <c r="G33" s="384"/>
      <c r="H33" s="385"/>
      <c r="I33" s="385"/>
      <c r="J33" s="385"/>
      <c r="K33" s="385"/>
      <c r="L33" s="386"/>
      <c r="M33" s="387"/>
      <c r="N33" s="387"/>
      <c r="O33" s="387"/>
      <c r="P33" s="387"/>
      <c r="Q33" s="387"/>
      <c r="R33" s="387"/>
      <c r="S33" s="387"/>
      <c r="T33" s="387"/>
      <c r="U33" s="387"/>
      <c r="V33" s="387"/>
      <c r="W33" s="387"/>
      <c r="X33" s="387"/>
      <c r="Y33" s="387"/>
      <c r="Z33" s="387"/>
      <c r="AA33" s="387"/>
      <c r="AB33" s="387"/>
      <c r="AC33" s="387"/>
      <c r="AD33" s="387"/>
      <c r="AE33" s="387"/>
      <c r="AF33" s="387"/>
      <c r="AG33" s="387"/>
      <c r="AH33" s="387"/>
      <c r="AI33" s="387"/>
      <c r="AJ33" s="387"/>
      <c r="AK33" s="387"/>
      <c r="AL33" s="387"/>
      <c r="AM33" s="387"/>
      <c r="AN33" s="387"/>
      <c r="AO33" s="387"/>
      <c r="AP33" s="387"/>
      <c r="AQ33" s="387"/>
      <c r="AR33" s="388"/>
    </row>
    <row r="34" spans="2:44" ht="15" thickBot="1" x14ac:dyDescent="0.25"/>
    <row r="35" spans="2:44" ht="42" customHeight="1" x14ac:dyDescent="0.2">
      <c r="D35" s="65" t="s">
        <v>57</v>
      </c>
      <c r="E35" s="66" t="s">
        <v>44</v>
      </c>
      <c r="F35" s="66"/>
      <c r="G35" s="66"/>
      <c r="H35" s="66"/>
      <c r="I35" s="66" t="s">
        <v>43</v>
      </c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 t="s">
        <v>124</v>
      </c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 t="s">
        <v>125</v>
      </c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7"/>
    </row>
    <row r="36" spans="2:44" ht="44.25" customHeight="1" x14ac:dyDescent="0.2">
      <c r="D36" s="68" t="s">
        <v>41</v>
      </c>
      <c r="E36" s="70" t="str">
        <f>CONCATENATE("Q4 ",YEAR(Multiplicadores!$D$33))</f>
        <v>Q4 2026</v>
      </c>
      <c r="F36" s="69" t="str">
        <f>CONCATENATE("Q1 ",YEAR(Multiplicadores!$D$33)+1)</f>
        <v>Q1 2027</v>
      </c>
      <c r="G36" s="69" t="str">
        <f>CONCATENATE("Q2 ",YEAR(Multiplicadores!$D$33)+1)</f>
        <v>Q2 2027</v>
      </c>
      <c r="H36" s="69" t="str">
        <f>CONCATENATE("Q3 ",YEAR(Multiplicadores!$D$33)+1)</f>
        <v>Q3 2027</v>
      </c>
      <c r="I36" s="70" t="s">
        <v>110</v>
      </c>
      <c r="J36" s="70" t="s">
        <v>111</v>
      </c>
      <c r="K36" s="70" t="s">
        <v>112</v>
      </c>
      <c r="L36" s="70" t="s">
        <v>101</v>
      </c>
      <c r="M36" s="70" t="s">
        <v>102</v>
      </c>
      <c r="N36" s="70" t="s">
        <v>103</v>
      </c>
      <c r="O36" s="70" t="s">
        <v>104</v>
      </c>
      <c r="P36" s="70" t="s">
        <v>105</v>
      </c>
      <c r="Q36" s="70" t="s">
        <v>106</v>
      </c>
      <c r="R36" s="70" t="s">
        <v>107</v>
      </c>
      <c r="S36" s="70" t="s">
        <v>108</v>
      </c>
      <c r="T36" s="70" t="s">
        <v>109</v>
      </c>
      <c r="U36" s="70" t="s">
        <v>110</v>
      </c>
      <c r="V36" s="70" t="s">
        <v>111</v>
      </c>
      <c r="W36" s="70" t="s">
        <v>112</v>
      </c>
      <c r="X36" s="70" t="s">
        <v>101</v>
      </c>
      <c r="Y36" s="70" t="s">
        <v>102</v>
      </c>
      <c r="Z36" s="70" t="s">
        <v>103</v>
      </c>
      <c r="AA36" s="70" t="s">
        <v>104</v>
      </c>
      <c r="AB36" s="70" t="s">
        <v>105</v>
      </c>
      <c r="AC36" s="70" t="s">
        <v>106</v>
      </c>
      <c r="AD36" s="70" t="s">
        <v>107</v>
      </c>
      <c r="AE36" s="70" t="s">
        <v>108</v>
      </c>
      <c r="AF36" s="70" t="s">
        <v>109</v>
      </c>
      <c r="AG36" s="70" t="s">
        <v>110</v>
      </c>
      <c r="AH36" s="70" t="s">
        <v>111</v>
      </c>
      <c r="AI36" s="70" t="s">
        <v>112</v>
      </c>
      <c r="AJ36" s="70" t="s">
        <v>101</v>
      </c>
      <c r="AK36" s="70" t="s">
        <v>102</v>
      </c>
      <c r="AL36" s="70" t="s">
        <v>103</v>
      </c>
      <c r="AM36" s="70" t="s">
        <v>104</v>
      </c>
      <c r="AN36" s="70" t="s">
        <v>105</v>
      </c>
      <c r="AO36" s="70" t="s">
        <v>106</v>
      </c>
      <c r="AP36" s="70" t="s">
        <v>107</v>
      </c>
      <c r="AQ36" s="70" t="s">
        <v>108</v>
      </c>
      <c r="AR36" s="312" t="s">
        <v>109</v>
      </c>
    </row>
    <row r="37" spans="2:44" ht="24.75" customHeight="1" thickBot="1" x14ac:dyDescent="0.25">
      <c r="D37" s="71" t="s">
        <v>14</v>
      </c>
      <c r="E37" s="73" t="s">
        <v>14</v>
      </c>
      <c r="F37" s="72" t="s">
        <v>14</v>
      </c>
      <c r="G37" s="72" t="s">
        <v>14</v>
      </c>
      <c r="H37" s="72" t="s">
        <v>14</v>
      </c>
      <c r="I37" s="73" t="s">
        <v>14</v>
      </c>
      <c r="J37" s="72" t="s">
        <v>14</v>
      </c>
      <c r="K37" s="72" t="s">
        <v>14</v>
      </c>
      <c r="L37" s="72" t="s">
        <v>14</v>
      </c>
      <c r="M37" s="72" t="s">
        <v>14</v>
      </c>
      <c r="N37" s="72" t="s">
        <v>14</v>
      </c>
      <c r="O37" s="72" t="s">
        <v>14</v>
      </c>
      <c r="P37" s="72" t="s">
        <v>14</v>
      </c>
      <c r="Q37" s="72" t="s">
        <v>14</v>
      </c>
      <c r="R37" s="72" t="s">
        <v>14</v>
      </c>
      <c r="S37" s="72" t="s">
        <v>14</v>
      </c>
      <c r="T37" s="72" t="s">
        <v>14</v>
      </c>
      <c r="U37" s="73" t="s">
        <v>14</v>
      </c>
      <c r="V37" s="72" t="s">
        <v>14</v>
      </c>
      <c r="W37" s="72" t="s">
        <v>14</v>
      </c>
      <c r="X37" s="72" t="s">
        <v>14</v>
      </c>
      <c r="Y37" s="72" t="s">
        <v>14</v>
      </c>
      <c r="Z37" s="72" t="s">
        <v>14</v>
      </c>
      <c r="AA37" s="72" t="s">
        <v>14</v>
      </c>
      <c r="AB37" s="72" t="s">
        <v>14</v>
      </c>
      <c r="AC37" s="72" t="s">
        <v>14</v>
      </c>
      <c r="AD37" s="72" t="s">
        <v>14</v>
      </c>
      <c r="AE37" s="72" t="s">
        <v>14</v>
      </c>
      <c r="AF37" s="72" t="s">
        <v>14</v>
      </c>
      <c r="AG37" s="73" t="s">
        <v>14</v>
      </c>
      <c r="AH37" s="72" t="s">
        <v>14</v>
      </c>
      <c r="AI37" s="72" t="s">
        <v>14</v>
      </c>
      <c r="AJ37" s="72" t="s">
        <v>14</v>
      </c>
      <c r="AK37" s="72" t="s">
        <v>14</v>
      </c>
      <c r="AL37" s="72" t="s">
        <v>14</v>
      </c>
      <c r="AM37" s="72" t="s">
        <v>14</v>
      </c>
      <c r="AN37" s="72" t="s">
        <v>14</v>
      </c>
      <c r="AO37" s="72" t="s">
        <v>14</v>
      </c>
      <c r="AP37" s="72" t="s">
        <v>14</v>
      </c>
      <c r="AQ37" s="72" t="s">
        <v>14</v>
      </c>
      <c r="AR37" s="74" t="s">
        <v>14</v>
      </c>
    </row>
    <row r="38" spans="2:44" ht="15" thickBot="1" x14ac:dyDescent="0.25"/>
    <row r="39" spans="2:44" ht="47.25" customHeight="1" x14ac:dyDescent="0.2">
      <c r="B39" s="232" t="s">
        <v>116</v>
      </c>
      <c r="D39" s="244">
        <f t="shared" ref="D39:AR39" si="2">SUM(D40:D45)</f>
        <v>0</v>
      </c>
      <c r="E39" s="245">
        <f t="shared" si="2"/>
        <v>0</v>
      </c>
      <c r="F39" s="245">
        <f t="shared" si="2"/>
        <v>0</v>
      </c>
      <c r="G39" s="245">
        <f t="shared" si="2"/>
        <v>0</v>
      </c>
      <c r="H39" s="245">
        <f t="shared" si="2"/>
        <v>0</v>
      </c>
      <c r="I39" s="245">
        <f t="shared" si="2"/>
        <v>0</v>
      </c>
      <c r="J39" s="245">
        <f t="shared" si="2"/>
        <v>0</v>
      </c>
      <c r="K39" s="245">
        <f t="shared" si="2"/>
        <v>0</v>
      </c>
      <c r="L39" s="245">
        <f t="shared" si="2"/>
        <v>0</v>
      </c>
      <c r="M39" s="245">
        <f t="shared" si="2"/>
        <v>0</v>
      </c>
      <c r="N39" s="245">
        <f t="shared" si="2"/>
        <v>0</v>
      </c>
      <c r="O39" s="245">
        <f t="shared" si="2"/>
        <v>0</v>
      </c>
      <c r="P39" s="245">
        <f t="shared" si="2"/>
        <v>0</v>
      </c>
      <c r="Q39" s="245">
        <f t="shared" si="2"/>
        <v>0</v>
      </c>
      <c r="R39" s="245">
        <f t="shared" si="2"/>
        <v>0</v>
      </c>
      <c r="S39" s="245">
        <f t="shared" si="2"/>
        <v>0</v>
      </c>
      <c r="T39" s="245">
        <f t="shared" si="2"/>
        <v>0</v>
      </c>
      <c r="U39" s="245">
        <f t="shared" si="2"/>
        <v>0</v>
      </c>
      <c r="V39" s="245">
        <f t="shared" si="2"/>
        <v>0</v>
      </c>
      <c r="W39" s="245">
        <f t="shared" si="2"/>
        <v>0</v>
      </c>
      <c r="X39" s="245">
        <f t="shared" si="2"/>
        <v>0</v>
      </c>
      <c r="Y39" s="245">
        <f t="shared" si="2"/>
        <v>0</v>
      </c>
      <c r="Z39" s="245">
        <f t="shared" si="2"/>
        <v>0</v>
      </c>
      <c r="AA39" s="245">
        <f t="shared" si="2"/>
        <v>0</v>
      </c>
      <c r="AB39" s="245">
        <f t="shared" si="2"/>
        <v>0</v>
      </c>
      <c r="AC39" s="245">
        <f t="shared" si="2"/>
        <v>0</v>
      </c>
      <c r="AD39" s="245">
        <f t="shared" si="2"/>
        <v>0</v>
      </c>
      <c r="AE39" s="245">
        <f t="shared" si="2"/>
        <v>0</v>
      </c>
      <c r="AF39" s="245">
        <f t="shared" si="2"/>
        <v>0</v>
      </c>
      <c r="AG39" s="245">
        <f t="shared" si="2"/>
        <v>0</v>
      </c>
      <c r="AH39" s="245">
        <f t="shared" si="2"/>
        <v>0</v>
      </c>
      <c r="AI39" s="245">
        <f t="shared" si="2"/>
        <v>0</v>
      </c>
      <c r="AJ39" s="245">
        <f t="shared" si="2"/>
        <v>0</v>
      </c>
      <c r="AK39" s="245">
        <f t="shared" si="2"/>
        <v>0</v>
      </c>
      <c r="AL39" s="245">
        <f t="shared" si="2"/>
        <v>0</v>
      </c>
      <c r="AM39" s="245">
        <f t="shared" si="2"/>
        <v>0</v>
      </c>
      <c r="AN39" s="245">
        <f t="shared" si="2"/>
        <v>0</v>
      </c>
      <c r="AO39" s="245">
        <f t="shared" si="2"/>
        <v>0</v>
      </c>
      <c r="AP39" s="245">
        <f t="shared" si="2"/>
        <v>0</v>
      </c>
      <c r="AQ39" s="245">
        <f t="shared" si="2"/>
        <v>0</v>
      </c>
      <c r="AR39" s="248">
        <f t="shared" si="2"/>
        <v>0</v>
      </c>
    </row>
    <row r="40" spans="2:44" s="193" customFormat="1" ht="24.95" customHeight="1" x14ac:dyDescent="0.2">
      <c r="B40" s="196" t="s">
        <v>35</v>
      </c>
      <c r="D40" s="240"/>
      <c r="E40" s="242"/>
      <c r="F40" s="242"/>
      <c r="G40" s="242"/>
      <c r="H40" s="246"/>
      <c r="I40" s="242"/>
      <c r="J40" s="242"/>
      <c r="K40" s="242"/>
      <c r="L40" s="242"/>
      <c r="M40" s="246"/>
      <c r="N40" s="246"/>
      <c r="O40" s="246"/>
      <c r="P40" s="246"/>
      <c r="Q40" s="246"/>
      <c r="R40" s="246"/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246"/>
      <c r="AG40" s="246"/>
      <c r="AH40" s="246"/>
      <c r="AI40" s="246"/>
      <c r="AJ40" s="246"/>
      <c r="AK40" s="246"/>
      <c r="AL40" s="246"/>
      <c r="AM40" s="246"/>
      <c r="AN40" s="246"/>
      <c r="AO40" s="246"/>
      <c r="AP40" s="246"/>
      <c r="AQ40" s="246"/>
      <c r="AR40" s="249"/>
    </row>
    <row r="41" spans="2:44" s="193" customFormat="1" ht="24.95" customHeight="1" x14ac:dyDescent="0.2">
      <c r="B41" s="196" t="s">
        <v>117</v>
      </c>
      <c r="D41" s="240"/>
      <c r="E41" s="242"/>
      <c r="F41" s="242"/>
      <c r="G41" s="242"/>
      <c r="H41" s="246"/>
      <c r="I41" s="242"/>
      <c r="J41" s="242"/>
      <c r="K41" s="242"/>
      <c r="L41" s="242"/>
      <c r="M41" s="246"/>
      <c r="N41" s="246"/>
      <c r="O41" s="246"/>
      <c r="P41" s="246"/>
      <c r="Q41" s="246"/>
      <c r="R41" s="246"/>
      <c r="S41" s="246"/>
      <c r="T41" s="246"/>
      <c r="U41" s="246"/>
      <c r="V41" s="246"/>
      <c r="W41" s="246"/>
      <c r="X41" s="246"/>
      <c r="Y41" s="246"/>
      <c r="Z41" s="246"/>
      <c r="AA41" s="246"/>
      <c r="AB41" s="246"/>
      <c r="AC41" s="246"/>
      <c r="AD41" s="246"/>
      <c r="AE41" s="246"/>
      <c r="AF41" s="246"/>
      <c r="AG41" s="246"/>
      <c r="AH41" s="246"/>
      <c r="AI41" s="246"/>
      <c r="AJ41" s="246"/>
      <c r="AK41" s="246"/>
      <c r="AL41" s="246"/>
      <c r="AM41" s="246"/>
      <c r="AN41" s="246"/>
      <c r="AO41" s="246"/>
      <c r="AP41" s="246"/>
      <c r="AQ41" s="246"/>
      <c r="AR41" s="249"/>
    </row>
    <row r="42" spans="2:44" s="193" customFormat="1" ht="24.95" customHeight="1" x14ac:dyDescent="0.2">
      <c r="B42" s="196" t="s">
        <v>128</v>
      </c>
      <c r="D42" s="240"/>
      <c r="E42" s="242"/>
      <c r="F42" s="242"/>
      <c r="G42" s="242"/>
      <c r="H42" s="246"/>
      <c r="I42" s="242"/>
      <c r="J42" s="242"/>
      <c r="K42" s="242"/>
      <c r="L42" s="242"/>
      <c r="M42" s="246"/>
      <c r="N42" s="246"/>
      <c r="O42" s="246"/>
      <c r="P42" s="246"/>
      <c r="Q42" s="246"/>
      <c r="R42" s="246"/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  <c r="AF42" s="246"/>
      <c r="AG42" s="246"/>
      <c r="AH42" s="246"/>
      <c r="AI42" s="246"/>
      <c r="AJ42" s="246"/>
      <c r="AK42" s="246"/>
      <c r="AL42" s="246"/>
      <c r="AM42" s="246"/>
      <c r="AN42" s="246"/>
      <c r="AO42" s="246"/>
      <c r="AP42" s="246"/>
      <c r="AQ42" s="246"/>
      <c r="AR42" s="249"/>
    </row>
    <row r="43" spans="2:44" s="193" customFormat="1" ht="24.95" customHeight="1" x14ac:dyDescent="0.2">
      <c r="B43" s="196" t="s">
        <v>129</v>
      </c>
      <c r="D43" s="271"/>
      <c r="E43" s="272"/>
      <c r="F43" s="272"/>
      <c r="G43" s="272"/>
      <c r="H43" s="273"/>
      <c r="I43" s="272"/>
      <c r="J43" s="272"/>
      <c r="K43" s="272"/>
      <c r="L43" s="272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3"/>
      <c r="AQ43" s="273"/>
      <c r="AR43" s="274"/>
    </row>
    <row r="44" spans="2:44" s="193" customFormat="1" ht="24.95" customHeight="1" x14ac:dyDescent="0.2">
      <c r="B44" s="270" t="s">
        <v>130</v>
      </c>
      <c r="D44" s="271"/>
      <c r="E44" s="272"/>
      <c r="F44" s="272"/>
      <c r="G44" s="272"/>
      <c r="H44" s="273"/>
      <c r="I44" s="272"/>
      <c r="J44" s="272"/>
      <c r="K44" s="272"/>
      <c r="L44" s="272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3"/>
      <c r="AQ44" s="273"/>
      <c r="AR44" s="274"/>
    </row>
    <row r="45" spans="2:44" s="193" customFormat="1" ht="24.95" customHeight="1" thickBot="1" x14ac:dyDescent="0.25">
      <c r="B45" s="231" t="s">
        <v>131</v>
      </c>
      <c r="D45" s="241"/>
      <c r="E45" s="243"/>
      <c r="F45" s="243"/>
      <c r="G45" s="243"/>
      <c r="H45" s="247"/>
      <c r="I45" s="243"/>
      <c r="J45" s="243"/>
      <c r="K45" s="243"/>
      <c r="L45" s="243"/>
      <c r="M45" s="247"/>
      <c r="N45" s="247"/>
      <c r="O45" s="247"/>
      <c r="P45" s="247"/>
      <c r="Q45" s="247"/>
      <c r="R45" s="247"/>
      <c r="S45" s="247"/>
      <c r="T45" s="247"/>
      <c r="U45" s="247"/>
      <c r="V45" s="247"/>
      <c r="W45" s="247"/>
      <c r="X45" s="247"/>
      <c r="Y45" s="247"/>
      <c r="Z45" s="247"/>
      <c r="AA45" s="247"/>
      <c r="AB45" s="247"/>
      <c r="AC45" s="247"/>
      <c r="AD45" s="247"/>
      <c r="AE45" s="247"/>
      <c r="AF45" s="247"/>
      <c r="AG45" s="247"/>
      <c r="AH45" s="247"/>
      <c r="AI45" s="247"/>
      <c r="AJ45" s="247"/>
      <c r="AK45" s="247"/>
      <c r="AL45" s="247"/>
      <c r="AM45" s="247"/>
      <c r="AN45" s="247"/>
      <c r="AO45" s="247"/>
      <c r="AP45" s="247"/>
      <c r="AQ45" s="247"/>
      <c r="AR45" s="250"/>
    </row>
    <row r="46" spans="2:44" ht="15" thickBot="1" x14ac:dyDescent="0.25"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8"/>
      <c r="AF46" s="148"/>
      <c r="AG46" s="148"/>
      <c r="AH46" s="148"/>
      <c r="AI46" s="148"/>
      <c r="AJ46" s="148"/>
      <c r="AK46" s="148"/>
      <c r="AL46" s="148"/>
      <c r="AM46" s="148"/>
      <c r="AN46" s="148"/>
      <c r="AO46" s="148"/>
      <c r="AP46" s="148"/>
      <c r="AQ46" s="148"/>
      <c r="AR46" s="148"/>
    </row>
    <row r="47" spans="2:44" ht="47.25" customHeight="1" x14ac:dyDescent="0.2">
      <c r="B47" s="232" t="s">
        <v>118</v>
      </c>
      <c r="D47" s="244">
        <f>SUM(D48:D52)</f>
        <v>0</v>
      </c>
      <c r="E47" s="245">
        <f t="shared" ref="E47:AR47" si="3">SUM(E48:E52)</f>
        <v>0</v>
      </c>
      <c r="F47" s="245">
        <f t="shared" si="3"/>
        <v>0</v>
      </c>
      <c r="G47" s="245">
        <f t="shared" si="3"/>
        <v>0</v>
      </c>
      <c r="H47" s="245">
        <f t="shared" si="3"/>
        <v>0</v>
      </c>
      <c r="I47" s="245">
        <f t="shared" si="3"/>
        <v>0</v>
      </c>
      <c r="J47" s="245">
        <f t="shared" si="3"/>
        <v>0</v>
      </c>
      <c r="K47" s="245">
        <f t="shared" si="3"/>
        <v>0</v>
      </c>
      <c r="L47" s="245">
        <f t="shared" si="3"/>
        <v>0</v>
      </c>
      <c r="M47" s="245">
        <f t="shared" si="3"/>
        <v>0</v>
      </c>
      <c r="N47" s="245">
        <f t="shared" si="3"/>
        <v>0</v>
      </c>
      <c r="O47" s="245">
        <f t="shared" si="3"/>
        <v>0</v>
      </c>
      <c r="P47" s="245">
        <f t="shared" si="3"/>
        <v>0</v>
      </c>
      <c r="Q47" s="245">
        <f t="shared" si="3"/>
        <v>0</v>
      </c>
      <c r="R47" s="245">
        <f t="shared" si="3"/>
        <v>0</v>
      </c>
      <c r="S47" s="245">
        <f t="shared" si="3"/>
        <v>0</v>
      </c>
      <c r="T47" s="245">
        <f t="shared" si="3"/>
        <v>0</v>
      </c>
      <c r="U47" s="245">
        <f t="shared" si="3"/>
        <v>0</v>
      </c>
      <c r="V47" s="245">
        <f t="shared" si="3"/>
        <v>0</v>
      </c>
      <c r="W47" s="245">
        <f t="shared" si="3"/>
        <v>0</v>
      </c>
      <c r="X47" s="245">
        <f t="shared" si="3"/>
        <v>0</v>
      </c>
      <c r="Y47" s="245">
        <f t="shared" si="3"/>
        <v>0</v>
      </c>
      <c r="Z47" s="245">
        <f t="shared" si="3"/>
        <v>0</v>
      </c>
      <c r="AA47" s="245">
        <f t="shared" si="3"/>
        <v>0</v>
      </c>
      <c r="AB47" s="245">
        <f t="shared" si="3"/>
        <v>0</v>
      </c>
      <c r="AC47" s="245">
        <f t="shared" si="3"/>
        <v>0</v>
      </c>
      <c r="AD47" s="245">
        <f t="shared" si="3"/>
        <v>0</v>
      </c>
      <c r="AE47" s="245">
        <f t="shared" si="3"/>
        <v>0</v>
      </c>
      <c r="AF47" s="245">
        <f t="shared" si="3"/>
        <v>0</v>
      </c>
      <c r="AG47" s="245">
        <f t="shared" si="3"/>
        <v>0</v>
      </c>
      <c r="AH47" s="245">
        <f t="shared" si="3"/>
        <v>0</v>
      </c>
      <c r="AI47" s="245">
        <f t="shared" si="3"/>
        <v>0</v>
      </c>
      <c r="AJ47" s="245">
        <f t="shared" si="3"/>
        <v>0</v>
      </c>
      <c r="AK47" s="245">
        <f t="shared" si="3"/>
        <v>0</v>
      </c>
      <c r="AL47" s="245">
        <f t="shared" si="3"/>
        <v>0</v>
      </c>
      <c r="AM47" s="245">
        <f t="shared" si="3"/>
        <v>0</v>
      </c>
      <c r="AN47" s="245">
        <f t="shared" si="3"/>
        <v>0</v>
      </c>
      <c r="AO47" s="245">
        <f t="shared" si="3"/>
        <v>0</v>
      </c>
      <c r="AP47" s="245">
        <f t="shared" si="3"/>
        <v>0</v>
      </c>
      <c r="AQ47" s="245">
        <f t="shared" si="3"/>
        <v>0</v>
      </c>
      <c r="AR47" s="248">
        <f t="shared" si="3"/>
        <v>0</v>
      </c>
    </row>
    <row r="48" spans="2:44" s="193" customFormat="1" ht="24.95" customHeight="1" x14ac:dyDescent="0.2">
      <c r="B48" s="194" t="s">
        <v>35</v>
      </c>
      <c r="D48" s="240"/>
      <c r="E48" s="242"/>
      <c r="F48" s="242"/>
      <c r="G48" s="242"/>
      <c r="H48" s="246"/>
      <c r="I48" s="242"/>
      <c r="J48" s="242"/>
      <c r="K48" s="242"/>
      <c r="L48" s="242"/>
      <c r="M48" s="246"/>
      <c r="N48" s="246"/>
      <c r="O48" s="246"/>
      <c r="P48" s="246"/>
      <c r="Q48" s="246"/>
      <c r="R48" s="246"/>
      <c r="S48" s="246"/>
      <c r="T48" s="246"/>
      <c r="U48" s="246"/>
      <c r="V48" s="246"/>
      <c r="W48" s="246"/>
      <c r="X48" s="246"/>
      <c r="Y48" s="246"/>
      <c r="Z48" s="246"/>
      <c r="AA48" s="246"/>
      <c r="AB48" s="246"/>
      <c r="AC48" s="246"/>
      <c r="AD48" s="246"/>
      <c r="AE48" s="246"/>
      <c r="AF48" s="246"/>
      <c r="AG48" s="246"/>
      <c r="AH48" s="246"/>
      <c r="AI48" s="246"/>
      <c r="AJ48" s="246"/>
      <c r="AK48" s="246"/>
      <c r="AL48" s="246"/>
      <c r="AM48" s="246"/>
      <c r="AN48" s="246"/>
      <c r="AO48" s="246"/>
      <c r="AP48" s="246"/>
      <c r="AQ48" s="246"/>
      <c r="AR48" s="249"/>
    </row>
    <row r="49" spans="2:44" s="193" customFormat="1" ht="24.95" customHeight="1" x14ac:dyDescent="0.2">
      <c r="B49" s="196" t="s">
        <v>128</v>
      </c>
      <c r="D49" s="240"/>
      <c r="E49" s="242"/>
      <c r="F49" s="242"/>
      <c r="G49" s="242"/>
      <c r="H49" s="246"/>
      <c r="I49" s="242"/>
      <c r="J49" s="242"/>
      <c r="K49" s="242"/>
      <c r="L49" s="242"/>
      <c r="M49" s="246"/>
      <c r="N49" s="246"/>
      <c r="O49" s="246"/>
      <c r="P49" s="246"/>
      <c r="Q49" s="246"/>
      <c r="R49" s="246"/>
      <c r="S49" s="246"/>
      <c r="T49" s="246"/>
      <c r="U49" s="246"/>
      <c r="V49" s="246"/>
      <c r="W49" s="246"/>
      <c r="X49" s="246"/>
      <c r="Y49" s="246"/>
      <c r="Z49" s="246"/>
      <c r="AA49" s="246"/>
      <c r="AB49" s="246"/>
      <c r="AC49" s="246"/>
      <c r="AD49" s="246"/>
      <c r="AE49" s="246"/>
      <c r="AF49" s="246"/>
      <c r="AG49" s="246"/>
      <c r="AH49" s="246"/>
      <c r="AI49" s="246"/>
      <c r="AJ49" s="246"/>
      <c r="AK49" s="246"/>
      <c r="AL49" s="246"/>
      <c r="AM49" s="246"/>
      <c r="AN49" s="246"/>
      <c r="AO49" s="246"/>
      <c r="AP49" s="246"/>
      <c r="AQ49" s="246"/>
      <c r="AR49" s="249"/>
    </row>
    <row r="50" spans="2:44" s="193" customFormat="1" ht="24.95" customHeight="1" x14ac:dyDescent="0.2">
      <c r="B50" s="196" t="s">
        <v>129</v>
      </c>
      <c r="D50" s="271"/>
      <c r="E50" s="272"/>
      <c r="F50" s="272"/>
      <c r="G50" s="272"/>
      <c r="H50" s="273"/>
      <c r="I50" s="272"/>
      <c r="J50" s="272"/>
      <c r="K50" s="272"/>
      <c r="L50" s="272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3"/>
      <c r="AQ50" s="273"/>
      <c r="AR50" s="274"/>
    </row>
    <row r="51" spans="2:44" s="193" customFormat="1" ht="24.95" customHeight="1" x14ac:dyDescent="0.2">
      <c r="B51" s="270" t="s">
        <v>130</v>
      </c>
      <c r="D51" s="271"/>
      <c r="E51" s="272"/>
      <c r="F51" s="272"/>
      <c r="G51" s="272"/>
      <c r="H51" s="273"/>
      <c r="I51" s="272"/>
      <c r="J51" s="272"/>
      <c r="K51" s="272"/>
      <c r="L51" s="272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3"/>
      <c r="AQ51" s="273"/>
      <c r="AR51" s="274"/>
    </row>
    <row r="52" spans="2:44" s="193" customFormat="1" ht="24.95" customHeight="1" thickBot="1" x14ac:dyDescent="0.25">
      <c r="B52" s="231" t="s">
        <v>131</v>
      </c>
      <c r="D52" s="241"/>
      <c r="E52" s="243"/>
      <c r="F52" s="243"/>
      <c r="G52" s="243"/>
      <c r="H52" s="247"/>
      <c r="I52" s="243"/>
      <c r="J52" s="243"/>
      <c r="K52" s="243"/>
      <c r="L52" s="243"/>
      <c r="M52" s="247"/>
      <c r="N52" s="247"/>
      <c r="O52" s="247"/>
      <c r="P52" s="247"/>
      <c r="Q52" s="247"/>
      <c r="R52" s="247"/>
      <c r="S52" s="247"/>
      <c r="T52" s="247"/>
      <c r="U52" s="247"/>
      <c r="V52" s="247"/>
      <c r="W52" s="247"/>
      <c r="X52" s="247"/>
      <c r="Y52" s="247"/>
      <c r="Z52" s="247"/>
      <c r="AA52" s="247"/>
      <c r="AB52" s="247"/>
      <c r="AC52" s="247"/>
      <c r="AD52" s="247"/>
      <c r="AE52" s="247"/>
      <c r="AF52" s="247"/>
      <c r="AG52" s="247"/>
      <c r="AH52" s="247"/>
      <c r="AI52" s="247"/>
      <c r="AJ52" s="247"/>
      <c r="AK52" s="247"/>
      <c r="AL52" s="247"/>
      <c r="AM52" s="247"/>
      <c r="AN52" s="247"/>
      <c r="AO52" s="247"/>
      <c r="AP52" s="247"/>
      <c r="AQ52" s="247"/>
      <c r="AR52" s="250"/>
    </row>
    <row r="53" spans="2:44" ht="15" thickBot="1" x14ac:dyDescent="0.25"/>
    <row r="54" spans="2:44" ht="30" customHeight="1" thickBot="1" x14ac:dyDescent="0.25">
      <c r="B54" s="383" t="str">
        <f>'Anexo C.11'!B34</f>
        <v>Año de gas 2028</v>
      </c>
      <c r="C54" s="383"/>
      <c r="D54" s="384"/>
      <c r="E54" s="384"/>
      <c r="F54" s="384"/>
      <c r="G54" s="384"/>
      <c r="H54" s="385"/>
      <c r="I54" s="385"/>
      <c r="J54" s="385"/>
      <c r="K54" s="385"/>
      <c r="L54" s="386"/>
      <c r="M54" s="387"/>
      <c r="N54" s="387"/>
      <c r="O54" s="387"/>
      <c r="P54" s="387"/>
      <c r="Q54" s="387"/>
      <c r="R54" s="387"/>
      <c r="S54" s="387"/>
      <c r="T54" s="387"/>
      <c r="U54" s="387"/>
      <c r="V54" s="387"/>
      <c r="W54" s="387"/>
      <c r="X54" s="387"/>
      <c r="Y54" s="387"/>
      <c r="Z54" s="387"/>
      <c r="AA54" s="387"/>
      <c r="AB54" s="387"/>
      <c r="AC54" s="387"/>
      <c r="AD54" s="387"/>
      <c r="AE54" s="387"/>
      <c r="AF54" s="387"/>
      <c r="AG54" s="387"/>
      <c r="AH54" s="387"/>
      <c r="AI54" s="387"/>
      <c r="AJ54" s="387"/>
      <c r="AK54" s="387"/>
      <c r="AL54" s="387"/>
      <c r="AM54" s="387"/>
      <c r="AN54" s="387"/>
      <c r="AO54" s="387"/>
      <c r="AP54" s="387"/>
      <c r="AQ54" s="387"/>
      <c r="AR54" s="388"/>
    </row>
    <row r="55" spans="2:44" ht="15" thickBot="1" x14ac:dyDescent="0.25"/>
    <row r="56" spans="2:44" ht="42" customHeight="1" x14ac:dyDescent="0.2">
      <c r="D56" s="65" t="s">
        <v>57</v>
      </c>
      <c r="E56" s="66" t="s">
        <v>44</v>
      </c>
      <c r="F56" s="66"/>
      <c r="G56" s="66"/>
      <c r="H56" s="66"/>
      <c r="I56" s="66" t="s">
        <v>43</v>
      </c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 t="s">
        <v>124</v>
      </c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 t="s">
        <v>125</v>
      </c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7"/>
    </row>
    <row r="57" spans="2:44" ht="44.25" customHeight="1" x14ac:dyDescent="0.2">
      <c r="D57" s="68" t="s">
        <v>41</v>
      </c>
      <c r="E57" s="70" t="str">
        <f>CONCATENATE("Q4 ",YEAR(Multiplicadores!$D$33)+1)</f>
        <v>Q4 2027</v>
      </c>
      <c r="F57" s="69" t="str">
        <f>CONCATENATE("Q1 ",YEAR(Multiplicadores!$D$33)+2)</f>
        <v>Q1 2028</v>
      </c>
      <c r="G57" s="69" t="str">
        <f>CONCATENATE("Q2 ",YEAR(Multiplicadores!$D$33)+2)</f>
        <v>Q2 2028</v>
      </c>
      <c r="H57" s="69" t="str">
        <f>CONCATENATE("Q3 ",YEAR(Multiplicadores!$D$33)+2)</f>
        <v>Q3 2028</v>
      </c>
      <c r="I57" s="70" t="s">
        <v>110</v>
      </c>
      <c r="J57" s="70" t="s">
        <v>111</v>
      </c>
      <c r="K57" s="70" t="s">
        <v>112</v>
      </c>
      <c r="L57" s="70" t="s">
        <v>101</v>
      </c>
      <c r="M57" s="70" t="s">
        <v>102</v>
      </c>
      <c r="N57" s="70" t="s">
        <v>103</v>
      </c>
      <c r="O57" s="70" t="s">
        <v>104</v>
      </c>
      <c r="P57" s="70" t="s">
        <v>105</v>
      </c>
      <c r="Q57" s="70" t="s">
        <v>106</v>
      </c>
      <c r="R57" s="70" t="s">
        <v>107</v>
      </c>
      <c r="S57" s="70" t="s">
        <v>108</v>
      </c>
      <c r="T57" s="70" t="s">
        <v>109</v>
      </c>
      <c r="U57" s="70" t="s">
        <v>110</v>
      </c>
      <c r="V57" s="70" t="s">
        <v>111</v>
      </c>
      <c r="W57" s="70" t="s">
        <v>112</v>
      </c>
      <c r="X57" s="70" t="s">
        <v>101</v>
      </c>
      <c r="Y57" s="70" t="s">
        <v>102</v>
      </c>
      <c r="Z57" s="70" t="s">
        <v>103</v>
      </c>
      <c r="AA57" s="70" t="s">
        <v>104</v>
      </c>
      <c r="AB57" s="70" t="s">
        <v>105</v>
      </c>
      <c r="AC57" s="70" t="s">
        <v>106</v>
      </c>
      <c r="AD57" s="70" t="s">
        <v>107</v>
      </c>
      <c r="AE57" s="70" t="s">
        <v>108</v>
      </c>
      <c r="AF57" s="70" t="s">
        <v>109</v>
      </c>
      <c r="AG57" s="70" t="s">
        <v>110</v>
      </c>
      <c r="AH57" s="70" t="s">
        <v>111</v>
      </c>
      <c r="AI57" s="70" t="s">
        <v>112</v>
      </c>
      <c r="AJ57" s="70" t="s">
        <v>101</v>
      </c>
      <c r="AK57" s="70" t="s">
        <v>102</v>
      </c>
      <c r="AL57" s="70" t="s">
        <v>103</v>
      </c>
      <c r="AM57" s="70" t="s">
        <v>104</v>
      </c>
      <c r="AN57" s="70" t="s">
        <v>105</v>
      </c>
      <c r="AO57" s="70" t="s">
        <v>106</v>
      </c>
      <c r="AP57" s="70" t="s">
        <v>107</v>
      </c>
      <c r="AQ57" s="70" t="s">
        <v>108</v>
      </c>
      <c r="AR57" s="312" t="s">
        <v>109</v>
      </c>
    </row>
    <row r="58" spans="2:44" ht="24.75" customHeight="1" thickBot="1" x14ac:dyDescent="0.25">
      <c r="D58" s="71" t="s">
        <v>14</v>
      </c>
      <c r="E58" s="73" t="s">
        <v>14</v>
      </c>
      <c r="F58" s="72" t="s">
        <v>14</v>
      </c>
      <c r="G58" s="72" t="s">
        <v>14</v>
      </c>
      <c r="H58" s="72" t="s">
        <v>14</v>
      </c>
      <c r="I58" s="73" t="s">
        <v>14</v>
      </c>
      <c r="J58" s="72" t="s">
        <v>14</v>
      </c>
      <c r="K58" s="72" t="s">
        <v>14</v>
      </c>
      <c r="L58" s="72" t="s">
        <v>14</v>
      </c>
      <c r="M58" s="72" t="s">
        <v>14</v>
      </c>
      <c r="N58" s="72" t="s">
        <v>14</v>
      </c>
      <c r="O58" s="72" t="s">
        <v>14</v>
      </c>
      <c r="P58" s="72" t="s">
        <v>14</v>
      </c>
      <c r="Q58" s="72" t="s">
        <v>14</v>
      </c>
      <c r="R58" s="72" t="s">
        <v>14</v>
      </c>
      <c r="S58" s="72" t="s">
        <v>14</v>
      </c>
      <c r="T58" s="72" t="s">
        <v>14</v>
      </c>
      <c r="U58" s="73" t="s">
        <v>14</v>
      </c>
      <c r="V58" s="72" t="s">
        <v>14</v>
      </c>
      <c r="W58" s="72" t="s">
        <v>14</v>
      </c>
      <c r="X58" s="72" t="s">
        <v>14</v>
      </c>
      <c r="Y58" s="72" t="s">
        <v>14</v>
      </c>
      <c r="Z58" s="72" t="s">
        <v>14</v>
      </c>
      <c r="AA58" s="72" t="s">
        <v>14</v>
      </c>
      <c r="AB58" s="72" t="s">
        <v>14</v>
      </c>
      <c r="AC58" s="72" t="s">
        <v>14</v>
      </c>
      <c r="AD58" s="72" t="s">
        <v>14</v>
      </c>
      <c r="AE58" s="72" t="s">
        <v>14</v>
      </c>
      <c r="AF58" s="72" t="s">
        <v>14</v>
      </c>
      <c r="AG58" s="73" t="s">
        <v>14</v>
      </c>
      <c r="AH58" s="72" t="s">
        <v>14</v>
      </c>
      <c r="AI58" s="72" t="s">
        <v>14</v>
      </c>
      <c r="AJ58" s="72" t="s">
        <v>14</v>
      </c>
      <c r="AK58" s="72" t="s">
        <v>14</v>
      </c>
      <c r="AL58" s="72" t="s">
        <v>14</v>
      </c>
      <c r="AM58" s="72" t="s">
        <v>14</v>
      </c>
      <c r="AN58" s="72" t="s">
        <v>14</v>
      </c>
      <c r="AO58" s="72" t="s">
        <v>14</v>
      </c>
      <c r="AP58" s="72" t="s">
        <v>14</v>
      </c>
      <c r="AQ58" s="72" t="s">
        <v>14</v>
      </c>
      <c r="AR58" s="74" t="s">
        <v>14</v>
      </c>
    </row>
    <row r="59" spans="2:44" ht="15" thickBot="1" x14ac:dyDescent="0.25"/>
    <row r="60" spans="2:44" ht="47.25" customHeight="1" x14ac:dyDescent="0.2">
      <c r="B60" s="232" t="s">
        <v>116</v>
      </c>
      <c r="D60" s="244">
        <f t="shared" ref="D60:AR60" si="4">SUM(D61:D66)</f>
        <v>0</v>
      </c>
      <c r="E60" s="245">
        <f t="shared" si="4"/>
        <v>0</v>
      </c>
      <c r="F60" s="245">
        <f t="shared" si="4"/>
        <v>0</v>
      </c>
      <c r="G60" s="245">
        <f t="shared" si="4"/>
        <v>0</v>
      </c>
      <c r="H60" s="245">
        <f t="shared" si="4"/>
        <v>0</v>
      </c>
      <c r="I60" s="245">
        <f t="shared" si="4"/>
        <v>0</v>
      </c>
      <c r="J60" s="245">
        <f t="shared" si="4"/>
        <v>0</v>
      </c>
      <c r="K60" s="245">
        <f t="shared" si="4"/>
        <v>0</v>
      </c>
      <c r="L60" s="245">
        <f t="shared" si="4"/>
        <v>0</v>
      </c>
      <c r="M60" s="245">
        <f t="shared" si="4"/>
        <v>0</v>
      </c>
      <c r="N60" s="245">
        <f t="shared" si="4"/>
        <v>0</v>
      </c>
      <c r="O60" s="245">
        <f t="shared" si="4"/>
        <v>0</v>
      </c>
      <c r="P60" s="245">
        <f t="shared" si="4"/>
        <v>0</v>
      </c>
      <c r="Q60" s="245">
        <f t="shared" si="4"/>
        <v>0</v>
      </c>
      <c r="R60" s="245">
        <f t="shared" si="4"/>
        <v>0</v>
      </c>
      <c r="S60" s="245">
        <f t="shared" si="4"/>
        <v>0</v>
      </c>
      <c r="T60" s="245">
        <f t="shared" si="4"/>
        <v>0</v>
      </c>
      <c r="U60" s="245">
        <f t="shared" si="4"/>
        <v>0</v>
      </c>
      <c r="V60" s="245">
        <f t="shared" si="4"/>
        <v>0</v>
      </c>
      <c r="W60" s="245">
        <f t="shared" si="4"/>
        <v>0</v>
      </c>
      <c r="X60" s="245">
        <f t="shared" si="4"/>
        <v>0</v>
      </c>
      <c r="Y60" s="245">
        <f t="shared" si="4"/>
        <v>0</v>
      </c>
      <c r="Z60" s="245">
        <f t="shared" si="4"/>
        <v>0</v>
      </c>
      <c r="AA60" s="245">
        <f t="shared" si="4"/>
        <v>0</v>
      </c>
      <c r="AB60" s="245">
        <f t="shared" si="4"/>
        <v>0</v>
      </c>
      <c r="AC60" s="245">
        <f t="shared" si="4"/>
        <v>0</v>
      </c>
      <c r="AD60" s="245">
        <f t="shared" si="4"/>
        <v>0</v>
      </c>
      <c r="AE60" s="245">
        <f t="shared" si="4"/>
        <v>0</v>
      </c>
      <c r="AF60" s="245">
        <f t="shared" si="4"/>
        <v>0</v>
      </c>
      <c r="AG60" s="245">
        <f t="shared" si="4"/>
        <v>0</v>
      </c>
      <c r="AH60" s="245">
        <f t="shared" si="4"/>
        <v>0</v>
      </c>
      <c r="AI60" s="245">
        <f t="shared" si="4"/>
        <v>0</v>
      </c>
      <c r="AJ60" s="245">
        <f t="shared" si="4"/>
        <v>0</v>
      </c>
      <c r="AK60" s="245">
        <f t="shared" si="4"/>
        <v>0</v>
      </c>
      <c r="AL60" s="245">
        <f t="shared" si="4"/>
        <v>0</v>
      </c>
      <c r="AM60" s="245">
        <f t="shared" si="4"/>
        <v>0</v>
      </c>
      <c r="AN60" s="245">
        <f t="shared" si="4"/>
        <v>0</v>
      </c>
      <c r="AO60" s="245">
        <f t="shared" si="4"/>
        <v>0</v>
      </c>
      <c r="AP60" s="245">
        <f t="shared" si="4"/>
        <v>0</v>
      </c>
      <c r="AQ60" s="245">
        <f t="shared" si="4"/>
        <v>0</v>
      </c>
      <c r="AR60" s="248">
        <f t="shared" si="4"/>
        <v>0</v>
      </c>
    </row>
    <row r="61" spans="2:44" s="193" customFormat="1" ht="24.95" customHeight="1" x14ac:dyDescent="0.2">
      <c r="B61" s="196" t="s">
        <v>35</v>
      </c>
      <c r="D61" s="240"/>
      <c r="E61" s="242"/>
      <c r="F61" s="242"/>
      <c r="G61" s="242"/>
      <c r="H61" s="246"/>
      <c r="I61" s="242"/>
      <c r="J61" s="242"/>
      <c r="K61" s="242"/>
      <c r="L61" s="242"/>
      <c r="M61" s="246"/>
      <c r="N61" s="246"/>
      <c r="O61" s="246"/>
      <c r="P61" s="246"/>
      <c r="Q61" s="246"/>
      <c r="R61" s="246"/>
      <c r="S61" s="246"/>
      <c r="T61" s="246"/>
      <c r="U61" s="246"/>
      <c r="V61" s="246"/>
      <c r="W61" s="246"/>
      <c r="X61" s="246"/>
      <c r="Y61" s="246"/>
      <c r="Z61" s="246"/>
      <c r="AA61" s="246"/>
      <c r="AB61" s="246"/>
      <c r="AC61" s="246"/>
      <c r="AD61" s="246"/>
      <c r="AE61" s="246"/>
      <c r="AF61" s="246"/>
      <c r="AG61" s="246"/>
      <c r="AH61" s="246"/>
      <c r="AI61" s="246"/>
      <c r="AJ61" s="246"/>
      <c r="AK61" s="246"/>
      <c r="AL61" s="246"/>
      <c r="AM61" s="246"/>
      <c r="AN61" s="246"/>
      <c r="AO61" s="246"/>
      <c r="AP61" s="246"/>
      <c r="AQ61" s="246"/>
      <c r="AR61" s="249"/>
    </row>
    <row r="62" spans="2:44" s="193" customFormat="1" ht="24.95" customHeight="1" x14ac:dyDescent="0.2">
      <c r="B62" s="196" t="s">
        <v>117</v>
      </c>
      <c r="D62" s="240"/>
      <c r="E62" s="242"/>
      <c r="F62" s="242"/>
      <c r="G62" s="242"/>
      <c r="H62" s="246"/>
      <c r="I62" s="242"/>
      <c r="J62" s="242"/>
      <c r="K62" s="242"/>
      <c r="L62" s="242"/>
      <c r="M62" s="246"/>
      <c r="N62" s="246"/>
      <c r="O62" s="246"/>
      <c r="P62" s="246"/>
      <c r="Q62" s="246"/>
      <c r="R62" s="246"/>
      <c r="S62" s="246"/>
      <c r="T62" s="246"/>
      <c r="U62" s="246"/>
      <c r="V62" s="246"/>
      <c r="W62" s="246"/>
      <c r="X62" s="246"/>
      <c r="Y62" s="246"/>
      <c r="Z62" s="246"/>
      <c r="AA62" s="246"/>
      <c r="AB62" s="246"/>
      <c r="AC62" s="246"/>
      <c r="AD62" s="246"/>
      <c r="AE62" s="246"/>
      <c r="AF62" s="246"/>
      <c r="AG62" s="246"/>
      <c r="AH62" s="246"/>
      <c r="AI62" s="246"/>
      <c r="AJ62" s="246"/>
      <c r="AK62" s="246"/>
      <c r="AL62" s="246"/>
      <c r="AM62" s="246"/>
      <c r="AN62" s="246"/>
      <c r="AO62" s="246"/>
      <c r="AP62" s="246"/>
      <c r="AQ62" s="246"/>
      <c r="AR62" s="249"/>
    </row>
    <row r="63" spans="2:44" s="193" customFormat="1" ht="24.95" customHeight="1" x14ac:dyDescent="0.2">
      <c r="B63" s="196" t="s">
        <v>128</v>
      </c>
      <c r="D63" s="240"/>
      <c r="E63" s="242"/>
      <c r="F63" s="242"/>
      <c r="G63" s="242"/>
      <c r="H63" s="246"/>
      <c r="I63" s="242"/>
      <c r="J63" s="242"/>
      <c r="K63" s="242"/>
      <c r="L63" s="242"/>
      <c r="M63" s="246"/>
      <c r="N63" s="246"/>
      <c r="O63" s="246"/>
      <c r="P63" s="246"/>
      <c r="Q63" s="246"/>
      <c r="R63" s="246"/>
      <c r="S63" s="246"/>
      <c r="T63" s="246"/>
      <c r="U63" s="246"/>
      <c r="V63" s="246"/>
      <c r="W63" s="246"/>
      <c r="X63" s="246"/>
      <c r="Y63" s="246"/>
      <c r="Z63" s="246"/>
      <c r="AA63" s="246"/>
      <c r="AB63" s="246"/>
      <c r="AC63" s="246"/>
      <c r="AD63" s="246"/>
      <c r="AE63" s="246"/>
      <c r="AF63" s="246"/>
      <c r="AG63" s="246"/>
      <c r="AH63" s="246"/>
      <c r="AI63" s="246"/>
      <c r="AJ63" s="246"/>
      <c r="AK63" s="246"/>
      <c r="AL63" s="246"/>
      <c r="AM63" s="246"/>
      <c r="AN63" s="246"/>
      <c r="AO63" s="246"/>
      <c r="AP63" s="246"/>
      <c r="AQ63" s="246"/>
      <c r="AR63" s="249"/>
    </row>
    <row r="64" spans="2:44" s="193" customFormat="1" ht="24.95" customHeight="1" x14ac:dyDescent="0.2">
      <c r="B64" s="196" t="s">
        <v>129</v>
      </c>
      <c r="D64" s="271"/>
      <c r="E64" s="272"/>
      <c r="F64" s="272"/>
      <c r="G64" s="272"/>
      <c r="H64" s="273"/>
      <c r="I64" s="272"/>
      <c r="J64" s="272"/>
      <c r="K64" s="272"/>
      <c r="L64" s="272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3"/>
      <c r="AQ64" s="273"/>
      <c r="AR64" s="274"/>
    </row>
    <row r="65" spans="2:44" s="193" customFormat="1" ht="24.95" customHeight="1" x14ac:dyDescent="0.2">
      <c r="B65" s="270" t="s">
        <v>130</v>
      </c>
      <c r="D65" s="271"/>
      <c r="E65" s="272"/>
      <c r="F65" s="272"/>
      <c r="G65" s="272"/>
      <c r="H65" s="273"/>
      <c r="I65" s="272"/>
      <c r="J65" s="272"/>
      <c r="K65" s="272"/>
      <c r="L65" s="272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3"/>
      <c r="AQ65" s="273"/>
      <c r="AR65" s="274"/>
    </row>
    <row r="66" spans="2:44" s="193" customFormat="1" ht="24.95" customHeight="1" thickBot="1" x14ac:dyDescent="0.25">
      <c r="B66" s="231" t="s">
        <v>131</v>
      </c>
      <c r="D66" s="241"/>
      <c r="E66" s="243"/>
      <c r="F66" s="243"/>
      <c r="G66" s="243"/>
      <c r="H66" s="247"/>
      <c r="I66" s="243"/>
      <c r="J66" s="243"/>
      <c r="K66" s="243"/>
      <c r="L66" s="243"/>
      <c r="M66" s="247"/>
      <c r="N66" s="247"/>
      <c r="O66" s="247"/>
      <c r="P66" s="247"/>
      <c r="Q66" s="247"/>
      <c r="R66" s="247"/>
      <c r="S66" s="247"/>
      <c r="T66" s="247"/>
      <c r="U66" s="247"/>
      <c r="V66" s="247"/>
      <c r="W66" s="247"/>
      <c r="X66" s="247"/>
      <c r="Y66" s="247"/>
      <c r="Z66" s="247"/>
      <c r="AA66" s="247"/>
      <c r="AB66" s="247"/>
      <c r="AC66" s="247"/>
      <c r="AD66" s="247"/>
      <c r="AE66" s="247"/>
      <c r="AF66" s="247"/>
      <c r="AG66" s="247"/>
      <c r="AH66" s="247"/>
      <c r="AI66" s="247"/>
      <c r="AJ66" s="247"/>
      <c r="AK66" s="247"/>
      <c r="AL66" s="247"/>
      <c r="AM66" s="247"/>
      <c r="AN66" s="247"/>
      <c r="AO66" s="247"/>
      <c r="AP66" s="247"/>
      <c r="AQ66" s="247"/>
      <c r="AR66" s="250"/>
    </row>
    <row r="67" spans="2:44" ht="15" thickBot="1" x14ac:dyDescent="0.25">
      <c r="D67" s="148"/>
      <c r="E67" s="148"/>
      <c r="F67" s="148"/>
      <c r="G67" s="148"/>
      <c r="H67" s="148"/>
      <c r="I67" s="148"/>
      <c r="J67" s="148"/>
      <c r="K67" s="148"/>
      <c r="L67" s="148"/>
      <c r="M67" s="148"/>
      <c r="N67" s="148"/>
      <c r="O67" s="148"/>
      <c r="P67" s="148"/>
      <c r="Q67" s="148"/>
      <c r="R67" s="148"/>
      <c r="S67" s="148"/>
      <c r="T67" s="148"/>
      <c r="U67" s="148"/>
      <c r="V67" s="148"/>
      <c r="W67" s="148"/>
      <c r="X67" s="148"/>
      <c r="Y67" s="148"/>
      <c r="Z67" s="148"/>
      <c r="AA67" s="148"/>
      <c r="AB67" s="148"/>
      <c r="AC67" s="148"/>
      <c r="AD67" s="148"/>
      <c r="AE67" s="148"/>
      <c r="AF67" s="148"/>
      <c r="AG67" s="148"/>
      <c r="AH67" s="148"/>
      <c r="AI67" s="148"/>
      <c r="AJ67" s="148"/>
      <c r="AK67" s="148"/>
      <c r="AL67" s="148"/>
      <c r="AM67" s="148"/>
      <c r="AN67" s="148"/>
      <c r="AO67" s="148"/>
      <c r="AP67" s="148"/>
      <c r="AQ67" s="148"/>
      <c r="AR67" s="148"/>
    </row>
    <row r="68" spans="2:44" ht="47.25" customHeight="1" x14ac:dyDescent="0.2">
      <c r="B68" s="232" t="s">
        <v>118</v>
      </c>
      <c r="D68" s="244">
        <f>SUM(D69:D73)</f>
        <v>0</v>
      </c>
      <c r="E68" s="245">
        <f t="shared" ref="E68:AR68" si="5">SUM(E69:E73)</f>
        <v>0</v>
      </c>
      <c r="F68" s="245">
        <f t="shared" si="5"/>
        <v>0</v>
      </c>
      <c r="G68" s="245">
        <f t="shared" si="5"/>
        <v>0</v>
      </c>
      <c r="H68" s="245">
        <f t="shared" si="5"/>
        <v>0</v>
      </c>
      <c r="I68" s="245">
        <f t="shared" si="5"/>
        <v>0</v>
      </c>
      <c r="J68" s="245">
        <f t="shared" si="5"/>
        <v>0</v>
      </c>
      <c r="K68" s="245">
        <f t="shared" si="5"/>
        <v>0</v>
      </c>
      <c r="L68" s="245">
        <f t="shared" si="5"/>
        <v>0</v>
      </c>
      <c r="M68" s="245">
        <f t="shared" si="5"/>
        <v>0</v>
      </c>
      <c r="N68" s="245">
        <f t="shared" si="5"/>
        <v>0</v>
      </c>
      <c r="O68" s="245">
        <f t="shared" si="5"/>
        <v>0</v>
      </c>
      <c r="P68" s="245">
        <f t="shared" si="5"/>
        <v>0</v>
      </c>
      <c r="Q68" s="245">
        <f t="shared" si="5"/>
        <v>0</v>
      </c>
      <c r="R68" s="245">
        <f t="shared" si="5"/>
        <v>0</v>
      </c>
      <c r="S68" s="245">
        <f t="shared" si="5"/>
        <v>0</v>
      </c>
      <c r="T68" s="245">
        <f t="shared" si="5"/>
        <v>0</v>
      </c>
      <c r="U68" s="245">
        <f t="shared" si="5"/>
        <v>0</v>
      </c>
      <c r="V68" s="245">
        <f t="shared" si="5"/>
        <v>0</v>
      </c>
      <c r="W68" s="245">
        <f t="shared" si="5"/>
        <v>0</v>
      </c>
      <c r="X68" s="245">
        <f t="shared" si="5"/>
        <v>0</v>
      </c>
      <c r="Y68" s="245">
        <f t="shared" si="5"/>
        <v>0</v>
      </c>
      <c r="Z68" s="245">
        <f t="shared" si="5"/>
        <v>0</v>
      </c>
      <c r="AA68" s="245">
        <f t="shared" si="5"/>
        <v>0</v>
      </c>
      <c r="AB68" s="245">
        <f t="shared" si="5"/>
        <v>0</v>
      </c>
      <c r="AC68" s="245">
        <f t="shared" si="5"/>
        <v>0</v>
      </c>
      <c r="AD68" s="245">
        <f t="shared" si="5"/>
        <v>0</v>
      </c>
      <c r="AE68" s="245">
        <f t="shared" si="5"/>
        <v>0</v>
      </c>
      <c r="AF68" s="245">
        <f t="shared" si="5"/>
        <v>0</v>
      </c>
      <c r="AG68" s="245">
        <f t="shared" si="5"/>
        <v>0</v>
      </c>
      <c r="AH68" s="245">
        <f t="shared" si="5"/>
        <v>0</v>
      </c>
      <c r="AI68" s="245">
        <f t="shared" si="5"/>
        <v>0</v>
      </c>
      <c r="AJ68" s="245">
        <f t="shared" si="5"/>
        <v>0</v>
      </c>
      <c r="AK68" s="245">
        <f t="shared" si="5"/>
        <v>0</v>
      </c>
      <c r="AL68" s="245">
        <f t="shared" si="5"/>
        <v>0</v>
      </c>
      <c r="AM68" s="245">
        <f t="shared" si="5"/>
        <v>0</v>
      </c>
      <c r="AN68" s="245">
        <f t="shared" si="5"/>
        <v>0</v>
      </c>
      <c r="AO68" s="245">
        <f t="shared" si="5"/>
        <v>0</v>
      </c>
      <c r="AP68" s="245">
        <f t="shared" si="5"/>
        <v>0</v>
      </c>
      <c r="AQ68" s="245">
        <f t="shared" si="5"/>
        <v>0</v>
      </c>
      <c r="AR68" s="248">
        <f t="shared" si="5"/>
        <v>0</v>
      </c>
    </row>
    <row r="69" spans="2:44" s="193" customFormat="1" ht="24.95" customHeight="1" x14ac:dyDescent="0.2">
      <c r="B69" s="194" t="s">
        <v>35</v>
      </c>
      <c r="D69" s="240"/>
      <c r="E69" s="242"/>
      <c r="F69" s="242"/>
      <c r="G69" s="242"/>
      <c r="H69" s="246"/>
      <c r="I69" s="242"/>
      <c r="J69" s="242"/>
      <c r="K69" s="242"/>
      <c r="L69" s="242"/>
      <c r="M69" s="246"/>
      <c r="N69" s="246"/>
      <c r="O69" s="246"/>
      <c r="P69" s="246"/>
      <c r="Q69" s="246"/>
      <c r="R69" s="246"/>
      <c r="S69" s="246"/>
      <c r="T69" s="246"/>
      <c r="U69" s="246"/>
      <c r="V69" s="246"/>
      <c r="W69" s="246"/>
      <c r="X69" s="246"/>
      <c r="Y69" s="246"/>
      <c r="Z69" s="246"/>
      <c r="AA69" s="246"/>
      <c r="AB69" s="246"/>
      <c r="AC69" s="246"/>
      <c r="AD69" s="246"/>
      <c r="AE69" s="246"/>
      <c r="AF69" s="246"/>
      <c r="AG69" s="246"/>
      <c r="AH69" s="246"/>
      <c r="AI69" s="246"/>
      <c r="AJ69" s="246"/>
      <c r="AK69" s="246"/>
      <c r="AL69" s="246"/>
      <c r="AM69" s="246"/>
      <c r="AN69" s="246"/>
      <c r="AO69" s="246"/>
      <c r="AP69" s="246"/>
      <c r="AQ69" s="246"/>
      <c r="AR69" s="249"/>
    </row>
    <row r="70" spans="2:44" s="193" customFormat="1" ht="24.95" customHeight="1" x14ac:dyDescent="0.2">
      <c r="B70" s="196" t="s">
        <v>128</v>
      </c>
      <c r="D70" s="240"/>
      <c r="E70" s="242"/>
      <c r="F70" s="242"/>
      <c r="G70" s="242"/>
      <c r="H70" s="246"/>
      <c r="I70" s="242"/>
      <c r="J70" s="242"/>
      <c r="K70" s="242"/>
      <c r="L70" s="242"/>
      <c r="M70" s="246"/>
      <c r="N70" s="246"/>
      <c r="O70" s="246"/>
      <c r="P70" s="246"/>
      <c r="Q70" s="246"/>
      <c r="R70" s="246"/>
      <c r="S70" s="246"/>
      <c r="T70" s="246"/>
      <c r="U70" s="246"/>
      <c r="V70" s="246"/>
      <c r="W70" s="246"/>
      <c r="X70" s="246"/>
      <c r="Y70" s="246"/>
      <c r="Z70" s="246"/>
      <c r="AA70" s="246"/>
      <c r="AB70" s="246"/>
      <c r="AC70" s="246"/>
      <c r="AD70" s="246"/>
      <c r="AE70" s="246"/>
      <c r="AF70" s="246"/>
      <c r="AG70" s="246"/>
      <c r="AH70" s="246"/>
      <c r="AI70" s="246"/>
      <c r="AJ70" s="246"/>
      <c r="AK70" s="246"/>
      <c r="AL70" s="246"/>
      <c r="AM70" s="246"/>
      <c r="AN70" s="246"/>
      <c r="AO70" s="246"/>
      <c r="AP70" s="246"/>
      <c r="AQ70" s="246"/>
      <c r="AR70" s="249"/>
    </row>
    <row r="71" spans="2:44" s="193" customFormat="1" ht="24.95" customHeight="1" x14ac:dyDescent="0.2">
      <c r="B71" s="196" t="s">
        <v>129</v>
      </c>
      <c r="D71" s="271"/>
      <c r="E71" s="272"/>
      <c r="F71" s="272"/>
      <c r="G71" s="272"/>
      <c r="H71" s="273"/>
      <c r="I71" s="272"/>
      <c r="J71" s="272"/>
      <c r="K71" s="272"/>
      <c r="L71" s="272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3"/>
      <c r="AQ71" s="273"/>
      <c r="AR71" s="274"/>
    </row>
    <row r="72" spans="2:44" s="193" customFormat="1" ht="24.95" customHeight="1" x14ac:dyDescent="0.2">
      <c r="B72" s="270" t="s">
        <v>130</v>
      </c>
      <c r="D72" s="271"/>
      <c r="E72" s="272"/>
      <c r="F72" s="272"/>
      <c r="G72" s="272"/>
      <c r="H72" s="273"/>
      <c r="I72" s="272"/>
      <c r="J72" s="272"/>
      <c r="K72" s="272"/>
      <c r="L72" s="272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3"/>
      <c r="AQ72" s="273"/>
      <c r="AR72" s="274"/>
    </row>
    <row r="73" spans="2:44" s="193" customFormat="1" ht="24.95" customHeight="1" thickBot="1" x14ac:dyDescent="0.25">
      <c r="B73" s="231" t="s">
        <v>131</v>
      </c>
      <c r="D73" s="241"/>
      <c r="E73" s="243"/>
      <c r="F73" s="243"/>
      <c r="G73" s="243"/>
      <c r="H73" s="247"/>
      <c r="I73" s="243"/>
      <c r="J73" s="243"/>
      <c r="K73" s="243"/>
      <c r="L73" s="243"/>
      <c r="M73" s="247"/>
      <c r="N73" s="247"/>
      <c r="O73" s="247"/>
      <c r="P73" s="247"/>
      <c r="Q73" s="247"/>
      <c r="R73" s="247"/>
      <c r="S73" s="247"/>
      <c r="T73" s="247"/>
      <c r="U73" s="247"/>
      <c r="V73" s="247"/>
      <c r="W73" s="247"/>
      <c r="X73" s="247"/>
      <c r="Y73" s="247"/>
      <c r="Z73" s="247"/>
      <c r="AA73" s="247"/>
      <c r="AB73" s="247"/>
      <c r="AC73" s="247"/>
      <c r="AD73" s="247"/>
      <c r="AE73" s="247"/>
      <c r="AF73" s="247"/>
      <c r="AG73" s="247"/>
      <c r="AH73" s="247"/>
      <c r="AI73" s="247"/>
      <c r="AJ73" s="247"/>
      <c r="AK73" s="247"/>
      <c r="AL73" s="247"/>
      <c r="AM73" s="247"/>
      <c r="AN73" s="247"/>
      <c r="AO73" s="247"/>
      <c r="AP73" s="247"/>
      <c r="AQ73" s="247"/>
      <c r="AR73" s="250"/>
    </row>
  </sheetData>
  <mergeCells count="1">
    <mergeCell ref="A6:D6"/>
  </mergeCells>
  <printOptions horizontalCentered="1"/>
  <pageMargins left="0.39370078740157483" right="0.39370078740157483" top="0.39370078740157483" bottom="0.39370078740157483" header="0" footer="0"/>
  <pageSetup paperSize="9" scale="46" orientation="portrait" r:id="rId1"/>
  <headerFooter alignWithMargins="0">
    <oddHeader>&amp;C&amp;F-&amp;A</oddHeader>
    <oddFooter>&amp;C_x000D_&amp;1#&amp;"Calibri"&amp;10&amp;K000000 CONFIDENCIAL(DE)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16">
    <pageSetUpPr fitToPage="1"/>
  </sheetPr>
  <dimension ref="A2:I29"/>
  <sheetViews>
    <sheetView showGridLines="0" zoomScale="85" zoomScaleNormal="85" workbookViewId="0">
      <selection activeCell="C10" sqref="C10"/>
    </sheetView>
  </sheetViews>
  <sheetFormatPr baseColWidth="10" defaultColWidth="9.85546875" defaultRowHeight="12.75" x14ac:dyDescent="0.2"/>
  <cols>
    <col min="1" max="1" width="50.140625" style="96" customWidth="1"/>
    <col min="2" max="2" width="2.140625" style="96" customWidth="1"/>
    <col min="3" max="9" width="17.85546875" style="96" customWidth="1"/>
    <col min="10" max="10" width="11.7109375" style="96" customWidth="1"/>
    <col min="11" max="13" width="11.7109375" style="96" bestFit="1" customWidth="1"/>
    <col min="14" max="16384" width="9.85546875" style="96"/>
  </cols>
  <sheetData>
    <row r="2" spans="1:9" ht="20.25" x14ac:dyDescent="0.2">
      <c r="A2" s="123"/>
    </row>
    <row r="4" spans="1:9" ht="23.25" customHeight="1" x14ac:dyDescent="0.2">
      <c r="A4" s="122" t="s">
        <v>150</v>
      </c>
    </row>
    <row r="5" spans="1:9" ht="13.5" thickBot="1" x14ac:dyDescent="0.25"/>
    <row r="6" spans="1:9" ht="28.5" customHeight="1" thickBot="1" x14ac:dyDescent="0.25">
      <c r="A6" s="121" t="s">
        <v>16</v>
      </c>
      <c r="C6" s="124" t="e">
        <f>'Anexo C.1'!$F$7</f>
        <v>#REF!</v>
      </c>
      <c r="D6" s="125"/>
      <c r="E6" s="125"/>
      <c r="F6" s="125"/>
      <c r="G6" s="125"/>
      <c r="H6" s="125"/>
      <c r="I6" s="126"/>
    </row>
    <row r="7" spans="1:9" s="97" customFormat="1" x14ac:dyDescent="0.2"/>
    <row r="8" spans="1:9" s="97" customFormat="1" x14ac:dyDescent="0.2"/>
    <row r="9" spans="1:9" s="108" customFormat="1" ht="15" thickBot="1" x14ac:dyDescent="0.25"/>
    <row r="10" spans="1:9" s="108" customFormat="1" ht="47.25" customHeight="1" thickBot="1" x14ac:dyDescent="0.25">
      <c r="A10" s="392" t="s">
        <v>2</v>
      </c>
      <c r="B10" s="393"/>
      <c r="C10" s="389" t="str">
        <f>CONCATENATE("Año de gas ",YEAR(Multiplicadores!$D$33))</f>
        <v>Año de gas 2026</v>
      </c>
      <c r="D10" s="390" t="str">
        <f>CONCATENATE("Año de gas ",YEAR(Multiplicadores!$D$33)+1)</f>
        <v>Año de gas 2027</v>
      </c>
      <c r="E10" s="390" t="str">
        <f>CONCATENATE("Año de gas ",YEAR(Multiplicadores!$D$33)+2)</f>
        <v>Año de gas 2028</v>
      </c>
      <c r="F10" s="390" t="str">
        <f>CONCATENATE("Año de gas ",YEAR(Multiplicadores!$D$33)+3)</f>
        <v>Año de gas 2029</v>
      </c>
      <c r="G10" s="390" t="str">
        <f>CONCATENATE("Año de gas ",YEAR(Multiplicadores!$D$33)+4)</f>
        <v>Año de gas 2030</v>
      </c>
      <c r="H10" s="390" t="str">
        <f>CONCATENATE("Año de gas ",YEAR(Multiplicadores!$D$33)+5)</f>
        <v>Año de gas 2031</v>
      </c>
      <c r="I10" s="391" t="str">
        <f>CONCATENATE("Año de gas ",YEAR(Multiplicadores!$D$33)+6)</f>
        <v>Año de gas 2032</v>
      </c>
    </row>
    <row r="11" spans="1:9" s="108" customFormat="1" ht="15" thickBot="1" x14ac:dyDescent="0.25">
      <c r="A11" s="109"/>
      <c r="B11" s="109"/>
    </row>
    <row r="12" spans="1:9" s="108" customFormat="1" ht="32.25" customHeight="1" thickBot="1" x14ac:dyDescent="0.25">
      <c r="A12" s="394" t="s">
        <v>170</v>
      </c>
      <c r="B12" s="109"/>
    </row>
    <row r="13" spans="1:9" s="98" customFormat="1" ht="24.95" customHeight="1" x14ac:dyDescent="0.2">
      <c r="A13" s="107" t="s">
        <v>23</v>
      </c>
      <c r="B13" s="102"/>
      <c r="C13" s="120"/>
      <c r="D13" s="294"/>
      <c r="E13" s="294"/>
      <c r="F13" s="119"/>
      <c r="G13" s="119"/>
      <c r="H13" s="119"/>
      <c r="I13" s="118"/>
    </row>
    <row r="14" spans="1:9" s="98" customFormat="1" ht="24.95" customHeight="1" x14ac:dyDescent="0.2">
      <c r="A14" s="117" t="s">
        <v>24</v>
      </c>
      <c r="B14" s="102"/>
      <c r="C14" s="116"/>
      <c r="D14" s="295"/>
      <c r="E14" s="295"/>
      <c r="F14" s="115"/>
      <c r="G14" s="115"/>
      <c r="H14" s="115"/>
      <c r="I14" s="114"/>
    </row>
    <row r="15" spans="1:9" s="98" customFormat="1" ht="24.6" customHeight="1" x14ac:dyDescent="0.2">
      <c r="A15" s="113" t="s">
        <v>26</v>
      </c>
      <c r="B15" s="102"/>
      <c r="C15" s="112"/>
      <c r="D15" s="296"/>
      <c r="E15" s="296"/>
      <c r="F15" s="111"/>
      <c r="G15" s="111"/>
      <c r="H15" s="111"/>
      <c r="I15" s="110"/>
    </row>
    <row r="16" spans="1:9" s="98" customFormat="1" ht="24.95" customHeight="1" thickBot="1" x14ac:dyDescent="0.25">
      <c r="A16" s="103" t="s">
        <v>25</v>
      </c>
      <c r="B16" s="102"/>
      <c r="C16" s="101"/>
      <c r="D16" s="297"/>
      <c r="E16" s="297"/>
      <c r="F16" s="100"/>
      <c r="G16" s="100"/>
      <c r="H16" s="100"/>
      <c r="I16" s="99"/>
    </row>
    <row r="17" spans="1:9" s="108" customFormat="1" ht="15.75" thickBot="1" x14ac:dyDescent="0.25">
      <c r="A17" s="109"/>
      <c r="B17" s="102"/>
    </row>
    <row r="18" spans="1:9" s="108" customFormat="1" ht="46.5" customHeight="1" thickBot="1" x14ac:dyDescent="0.25">
      <c r="A18" s="395" t="s">
        <v>171</v>
      </c>
      <c r="B18" s="102"/>
    </row>
    <row r="19" spans="1:9" s="98" customFormat="1" ht="24.95" customHeight="1" x14ac:dyDescent="0.2">
      <c r="A19" s="107" t="s">
        <v>18</v>
      </c>
      <c r="B19" s="102"/>
      <c r="C19" s="106"/>
      <c r="D19" s="298"/>
      <c r="E19" s="298"/>
      <c r="F19" s="105"/>
      <c r="G19" s="105"/>
      <c r="H19" s="105"/>
      <c r="I19" s="104"/>
    </row>
    <row r="20" spans="1:9" s="98" customFormat="1" ht="24.95" customHeight="1" thickBot="1" x14ac:dyDescent="0.25">
      <c r="A20" s="103" t="s">
        <v>25</v>
      </c>
      <c r="B20" s="102"/>
      <c r="C20" s="101"/>
      <c r="D20" s="297"/>
      <c r="E20" s="297"/>
      <c r="F20" s="100"/>
      <c r="G20" s="100"/>
      <c r="H20" s="100"/>
      <c r="I20" s="99"/>
    </row>
    <row r="21" spans="1:9" s="97" customFormat="1" x14ac:dyDescent="0.2"/>
    <row r="22" spans="1:9" s="97" customFormat="1" x14ac:dyDescent="0.2"/>
    <row r="23" spans="1:9" s="97" customFormat="1" x14ac:dyDescent="0.2"/>
    <row r="24" spans="1:9" s="97" customFormat="1" x14ac:dyDescent="0.2"/>
    <row r="25" spans="1:9" s="97" customFormat="1" x14ac:dyDescent="0.2"/>
    <row r="26" spans="1:9" s="97" customFormat="1" x14ac:dyDescent="0.2"/>
    <row r="27" spans="1:9" s="97" customFormat="1" x14ac:dyDescent="0.2"/>
    <row r="28" spans="1:9" s="97" customFormat="1" x14ac:dyDescent="0.2"/>
    <row r="29" spans="1:9" s="97" customFormat="1" x14ac:dyDescent="0.2"/>
  </sheetData>
  <phoneticPr fontId="31" type="noConversion"/>
  <printOptions horizontalCentered="1"/>
  <pageMargins left="0.39370078740157483" right="0.39370078740157483" top="0.39370078740157483" bottom="0.39370078740157483" header="0" footer="0"/>
  <pageSetup paperSize="9" scale="66" orientation="landscape" r:id="rId1"/>
  <headerFooter alignWithMargins="0">
    <oddHeader>&amp;C&amp;F-&amp;A</oddHeader>
    <oddFooter>&amp;C_x000D_&amp;1#&amp;"Calibri"&amp;10&amp;K000000 CONFIDENCIAL(DE)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B5CA5-C822-4D5C-A500-A082986437D3}">
  <sheetPr codeName="Hoja18"/>
  <dimension ref="A1:AG24"/>
  <sheetViews>
    <sheetView showGridLines="0" zoomScale="80" zoomScaleNormal="80" workbookViewId="0">
      <selection activeCell="G11" sqref="G11"/>
    </sheetView>
  </sheetViews>
  <sheetFormatPr baseColWidth="10" defaultColWidth="9.85546875" defaultRowHeight="14.25" x14ac:dyDescent="0.2"/>
  <cols>
    <col min="1" max="1" width="46" style="21" customWidth="1"/>
    <col min="2" max="2" width="1.28515625" style="21" customWidth="1"/>
    <col min="3" max="3" width="18.7109375" style="21" customWidth="1"/>
    <col min="4" max="4" width="16.7109375" style="21" customWidth="1"/>
    <col min="5" max="5" width="18.7109375" style="21" customWidth="1"/>
    <col min="6" max="6" width="1.28515625" style="21" customWidth="1"/>
    <col min="7" max="7" width="18.7109375" style="21" customWidth="1"/>
    <col min="8" max="8" width="16.7109375" style="21" customWidth="1"/>
    <col min="9" max="9" width="18.7109375" style="21" customWidth="1"/>
    <col min="10" max="10" width="1.28515625" style="21" customWidth="1"/>
    <col min="11" max="11" width="18.7109375" style="21" customWidth="1"/>
    <col min="12" max="12" width="16.7109375" style="21" customWidth="1"/>
    <col min="13" max="13" width="18.7109375" style="21" customWidth="1"/>
    <col min="14" max="14" width="1.28515625" style="21" customWidth="1"/>
    <col min="15" max="15" width="18.7109375" style="21" customWidth="1"/>
    <col min="16" max="16" width="16.7109375" style="21" customWidth="1"/>
    <col min="17" max="17" width="18.7109375" style="21" customWidth="1"/>
    <col min="18" max="18" width="1.28515625" style="21" customWidth="1"/>
    <col min="19" max="19" width="18.7109375" style="21" customWidth="1"/>
    <col min="20" max="20" width="16.7109375" style="21" customWidth="1"/>
    <col min="21" max="21" width="18.7109375" style="21" customWidth="1"/>
    <col min="22" max="22" width="1.28515625" style="21" customWidth="1"/>
    <col min="23" max="23" width="18.7109375" style="21" customWidth="1"/>
    <col min="24" max="24" width="16.7109375" style="21" customWidth="1"/>
    <col min="25" max="25" width="18.7109375" style="21" customWidth="1"/>
    <col min="26" max="26" width="1.28515625" style="21" customWidth="1"/>
    <col min="27" max="27" width="18.7109375" style="21" customWidth="1"/>
    <col min="28" max="28" width="16.7109375" style="21" customWidth="1"/>
    <col min="29" max="29" width="18.7109375" style="21" customWidth="1"/>
    <col min="30" max="30" width="2" style="21" customWidth="1"/>
    <col min="31" max="31" width="18.7109375" style="21" customWidth="1"/>
    <col min="32" max="32" width="16.7109375" style="21" customWidth="1"/>
    <col min="33" max="33" width="18.7109375" style="21" customWidth="1"/>
    <col min="34" max="16384" width="9.85546875" style="21"/>
  </cols>
  <sheetData>
    <row r="1" spans="1:33" x14ac:dyDescent="0.2">
      <c r="G1" s="206"/>
    </row>
    <row r="2" spans="1:33" ht="20.25" x14ac:dyDescent="0.2">
      <c r="A2" s="23"/>
      <c r="G2" s="206"/>
    </row>
    <row r="5" spans="1:33" ht="23.25" x14ac:dyDescent="0.2">
      <c r="A5" s="22" t="s">
        <v>151</v>
      </c>
    </row>
    <row r="6" spans="1:33" ht="15" thickBot="1" x14ac:dyDescent="0.25">
      <c r="C6" s="148"/>
      <c r="D6" s="148"/>
      <c r="E6" s="148"/>
    </row>
    <row r="7" spans="1:33" ht="23.1" customHeight="1" thickBot="1" x14ac:dyDescent="0.25">
      <c r="A7" s="159" t="s">
        <v>16</v>
      </c>
      <c r="C7" s="124" t="e">
        <f>'Anexo C.1'!$F$7</f>
        <v>#REF!</v>
      </c>
      <c r="D7" s="125"/>
      <c r="E7" s="126"/>
    </row>
    <row r="9" spans="1:33" hidden="1" x14ac:dyDescent="0.2"/>
    <row r="10" spans="1:33" ht="15" thickBot="1" x14ac:dyDescent="0.25"/>
    <row r="11" spans="1:33" ht="32.25" customHeight="1" x14ac:dyDescent="0.2">
      <c r="A11" s="24"/>
      <c r="B11" s="26"/>
      <c r="C11" s="396" t="str">
        <f>'Anexo C.10a'!C11</f>
        <v>Año de gas 2026</v>
      </c>
      <c r="D11" s="329"/>
      <c r="E11" s="330"/>
      <c r="F11" s="26"/>
      <c r="G11" s="396" t="str">
        <f>'Anexo C.10a'!G11</f>
        <v>Año de gas 2027</v>
      </c>
      <c r="H11" s="329"/>
      <c r="I11" s="330"/>
      <c r="J11" s="26"/>
      <c r="K11" s="396" t="str">
        <f>'Anexo C.10a'!K11</f>
        <v>Año de gas 2028</v>
      </c>
      <c r="L11" s="329"/>
      <c r="M11" s="330"/>
      <c r="N11" s="26"/>
      <c r="O11" s="396" t="str">
        <f>'Anexo C.10a'!O11</f>
        <v>Año de gas 2029</v>
      </c>
      <c r="P11" s="329"/>
      <c r="Q11" s="330"/>
      <c r="R11" s="26"/>
      <c r="S11" s="396" t="str">
        <f>'Anexo C.10a'!S11</f>
        <v>Año de gas 2030</v>
      </c>
      <c r="T11" s="329"/>
      <c r="U11" s="330"/>
      <c r="V11" s="26"/>
      <c r="W11" s="396" t="str">
        <f>'Anexo C.10a'!W11</f>
        <v>Año de gas 2031</v>
      </c>
      <c r="X11" s="329"/>
      <c r="Y11" s="330"/>
      <c r="Z11" s="26"/>
      <c r="AA11" s="396" t="str">
        <f>'Anexo C.10a'!AB11</f>
        <v>Año de gas 2032</v>
      </c>
      <c r="AB11" s="329"/>
      <c r="AC11" s="330"/>
      <c r="AE11" s="396" t="str">
        <f>'Anexo C.10a'!AF11</f>
        <v>Año de gas 2033</v>
      </c>
      <c r="AF11" s="329"/>
      <c r="AG11" s="330"/>
    </row>
    <row r="12" spans="1:33" ht="60.75" customHeight="1" thickBot="1" x14ac:dyDescent="0.25">
      <c r="A12" s="24"/>
      <c r="B12" s="26"/>
      <c r="C12" s="331" t="s">
        <v>0</v>
      </c>
      <c r="D12" s="332" t="s">
        <v>55</v>
      </c>
      <c r="E12" s="333" t="s">
        <v>63</v>
      </c>
      <c r="F12" s="26"/>
      <c r="G12" s="331" t="s">
        <v>0</v>
      </c>
      <c r="H12" s="332" t="s">
        <v>55</v>
      </c>
      <c r="I12" s="333" t="s">
        <v>40</v>
      </c>
      <c r="J12" s="26"/>
      <c r="K12" s="331" t="s">
        <v>0</v>
      </c>
      <c r="L12" s="332" t="s">
        <v>55</v>
      </c>
      <c r="M12" s="333" t="s">
        <v>40</v>
      </c>
      <c r="N12" s="26"/>
      <c r="O12" s="331" t="s">
        <v>0</v>
      </c>
      <c r="P12" s="332" t="s">
        <v>55</v>
      </c>
      <c r="Q12" s="333" t="s">
        <v>40</v>
      </c>
      <c r="R12" s="26"/>
      <c r="S12" s="331" t="s">
        <v>0</v>
      </c>
      <c r="T12" s="332" t="s">
        <v>55</v>
      </c>
      <c r="U12" s="333" t="s">
        <v>40</v>
      </c>
      <c r="V12" s="26"/>
      <c r="W12" s="331" t="s">
        <v>0</v>
      </c>
      <c r="X12" s="332" t="s">
        <v>55</v>
      </c>
      <c r="Y12" s="333" t="s">
        <v>40</v>
      </c>
      <c r="Z12" s="26"/>
      <c r="AA12" s="331" t="s">
        <v>0</v>
      </c>
      <c r="AB12" s="332" t="s">
        <v>55</v>
      </c>
      <c r="AC12" s="333" t="s">
        <v>40</v>
      </c>
      <c r="AE12" s="331" t="s">
        <v>0</v>
      </c>
      <c r="AF12" s="332" t="s">
        <v>55</v>
      </c>
      <c r="AG12" s="333" t="s">
        <v>40</v>
      </c>
    </row>
    <row r="13" spans="1:33" ht="47.25" customHeight="1" thickBot="1" x14ac:dyDescent="0.25">
      <c r="A13" s="369" t="s">
        <v>1</v>
      </c>
      <c r="B13" s="26"/>
      <c r="C13" s="335" t="s">
        <v>2</v>
      </c>
      <c r="D13" s="336" t="s">
        <v>13</v>
      </c>
      <c r="E13" s="338" t="s">
        <v>14</v>
      </c>
      <c r="F13" s="26"/>
      <c r="G13" s="335" t="s">
        <v>2</v>
      </c>
      <c r="H13" s="336" t="s">
        <v>13</v>
      </c>
      <c r="I13" s="338" t="s">
        <v>14</v>
      </c>
      <c r="J13" s="26"/>
      <c r="K13" s="335" t="s">
        <v>2</v>
      </c>
      <c r="L13" s="336" t="s">
        <v>13</v>
      </c>
      <c r="M13" s="338" t="s">
        <v>14</v>
      </c>
      <c r="N13" s="26"/>
      <c r="O13" s="335" t="s">
        <v>2</v>
      </c>
      <c r="P13" s="336" t="s">
        <v>13</v>
      </c>
      <c r="Q13" s="338" t="s">
        <v>14</v>
      </c>
      <c r="R13" s="26"/>
      <c r="S13" s="335" t="s">
        <v>2</v>
      </c>
      <c r="T13" s="336" t="s">
        <v>13</v>
      </c>
      <c r="U13" s="338" t="s">
        <v>14</v>
      </c>
      <c r="V13" s="26"/>
      <c r="W13" s="335" t="s">
        <v>2</v>
      </c>
      <c r="X13" s="336" t="s">
        <v>13</v>
      </c>
      <c r="Y13" s="338" t="s">
        <v>14</v>
      </c>
      <c r="Z13" s="26"/>
      <c r="AA13" s="335" t="s">
        <v>2</v>
      </c>
      <c r="AB13" s="336" t="s">
        <v>13</v>
      </c>
      <c r="AC13" s="338" t="s">
        <v>14</v>
      </c>
      <c r="AE13" s="335" t="s">
        <v>2</v>
      </c>
      <c r="AF13" s="336" t="s">
        <v>13</v>
      </c>
      <c r="AG13" s="338" t="s">
        <v>14</v>
      </c>
    </row>
    <row r="14" spans="1:33" ht="5.0999999999999996" customHeight="1" thickBot="1" x14ac:dyDescent="0.25">
      <c r="A14" s="27"/>
      <c r="B14" s="27"/>
      <c r="F14" s="27"/>
      <c r="J14" s="27"/>
      <c r="N14" s="27"/>
      <c r="R14" s="27"/>
      <c r="V14" s="27"/>
      <c r="Z14" s="27"/>
    </row>
    <row r="15" spans="1:33" ht="50.1" customHeight="1" x14ac:dyDescent="0.2">
      <c r="A15" s="160" t="s">
        <v>137</v>
      </c>
      <c r="B15" s="45"/>
      <c r="C15" s="164"/>
      <c r="D15" s="165"/>
      <c r="E15" s="166"/>
      <c r="F15" s="45"/>
      <c r="G15" s="164"/>
      <c r="H15" s="165"/>
      <c r="I15" s="166"/>
      <c r="J15" s="45"/>
      <c r="K15" s="164"/>
      <c r="L15" s="165"/>
      <c r="M15" s="166"/>
      <c r="N15" s="45"/>
      <c r="O15" s="164"/>
      <c r="P15" s="165"/>
      <c r="Q15" s="166"/>
      <c r="R15" s="45"/>
      <c r="S15" s="164"/>
      <c r="T15" s="165"/>
      <c r="U15" s="166"/>
      <c r="V15" s="45"/>
      <c r="W15" s="164"/>
      <c r="X15" s="165"/>
      <c r="Y15" s="166"/>
      <c r="Z15" s="45"/>
      <c r="AA15" s="164"/>
      <c r="AB15" s="165"/>
      <c r="AC15" s="166"/>
      <c r="AE15" s="164"/>
      <c r="AF15" s="165"/>
      <c r="AG15" s="166"/>
    </row>
    <row r="16" spans="1:33" ht="50.1" customHeight="1" x14ac:dyDescent="0.2">
      <c r="A16" s="161" t="s">
        <v>138</v>
      </c>
      <c r="B16" s="45"/>
      <c r="C16" s="167"/>
      <c r="D16" s="168"/>
      <c r="E16" s="169"/>
      <c r="F16" s="45"/>
      <c r="G16" s="167"/>
      <c r="H16" s="168"/>
      <c r="I16" s="169"/>
      <c r="J16" s="45"/>
      <c r="K16" s="167"/>
      <c r="L16" s="168"/>
      <c r="M16" s="169"/>
      <c r="N16" s="45"/>
      <c r="O16" s="167"/>
      <c r="P16" s="168"/>
      <c r="Q16" s="169"/>
      <c r="R16" s="45"/>
      <c r="S16" s="167"/>
      <c r="T16" s="168"/>
      <c r="U16" s="169"/>
      <c r="V16" s="45"/>
      <c r="W16" s="167"/>
      <c r="X16" s="168"/>
      <c r="Y16" s="169"/>
      <c r="Z16" s="45"/>
      <c r="AA16" s="167"/>
      <c r="AB16" s="168"/>
      <c r="AC16" s="169"/>
      <c r="AE16" s="167"/>
      <c r="AF16" s="168"/>
      <c r="AG16" s="169"/>
    </row>
    <row r="17" spans="1:33" ht="50.1" customHeight="1" x14ac:dyDescent="0.2">
      <c r="A17" s="161" t="s">
        <v>59</v>
      </c>
      <c r="B17" s="45"/>
      <c r="C17" s="167"/>
      <c r="D17" s="168"/>
      <c r="E17" s="169"/>
      <c r="F17" s="45"/>
      <c r="G17" s="167"/>
      <c r="H17" s="168"/>
      <c r="I17" s="169"/>
      <c r="J17" s="45"/>
      <c r="K17" s="167"/>
      <c r="L17" s="168"/>
      <c r="M17" s="169"/>
      <c r="N17" s="45"/>
      <c r="O17" s="167"/>
      <c r="P17" s="168"/>
      <c r="Q17" s="169"/>
      <c r="R17" s="45"/>
      <c r="S17" s="167"/>
      <c r="T17" s="168"/>
      <c r="U17" s="169"/>
      <c r="V17" s="45"/>
      <c r="W17" s="167"/>
      <c r="X17" s="168"/>
      <c r="Y17" s="169"/>
      <c r="Z17" s="45"/>
      <c r="AA17" s="167"/>
      <c r="AB17" s="168"/>
      <c r="AC17" s="169"/>
      <c r="AE17" s="167"/>
      <c r="AF17" s="168"/>
      <c r="AG17" s="169"/>
    </row>
    <row r="18" spans="1:33" ht="50.1" customHeight="1" x14ac:dyDescent="0.2">
      <c r="A18" s="162" t="s">
        <v>62</v>
      </c>
      <c r="B18" s="45"/>
      <c r="C18" s="170"/>
      <c r="D18" s="171"/>
      <c r="E18" s="172"/>
      <c r="F18" s="45"/>
      <c r="G18" s="170"/>
      <c r="H18" s="171"/>
      <c r="I18" s="172"/>
      <c r="J18" s="45"/>
      <c r="K18" s="170"/>
      <c r="L18" s="171"/>
      <c r="M18" s="172"/>
      <c r="N18" s="45"/>
      <c r="O18" s="170"/>
      <c r="P18" s="171"/>
      <c r="Q18" s="172"/>
      <c r="R18" s="45"/>
      <c r="S18" s="170"/>
      <c r="T18" s="171"/>
      <c r="U18" s="172"/>
      <c r="V18" s="45"/>
      <c r="W18" s="170"/>
      <c r="X18" s="171"/>
      <c r="Y18" s="172"/>
      <c r="Z18" s="45"/>
      <c r="AA18" s="170"/>
      <c r="AB18" s="171"/>
      <c r="AC18" s="172"/>
      <c r="AE18" s="170"/>
      <c r="AF18" s="171"/>
      <c r="AG18" s="172"/>
    </row>
    <row r="19" spans="1:33" ht="50.1" customHeight="1" thickBot="1" x14ac:dyDescent="0.25">
      <c r="A19" s="163" t="s">
        <v>61</v>
      </c>
      <c r="B19" s="45"/>
      <c r="C19" s="173"/>
      <c r="D19" s="174"/>
      <c r="E19" s="175"/>
      <c r="F19" s="45"/>
      <c r="G19" s="173"/>
      <c r="H19" s="174"/>
      <c r="I19" s="175"/>
      <c r="J19" s="45"/>
      <c r="K19" s="173"/>
      <c r="L19" s="174"/>
      <c r="M19" s="175"/>
      <c r="N19" s="45"/>
      <c r="O19" s="173"/>
      <c r="P19" s="174"/>
      <c r="Q19" s="175"/>
      <c r="R19" s="45"/>
      <c r="S19" s="173"/>
      <c r="T19" s="174"/>
      <c r="U19" s="175"/>
      <c r="V19" s="45"/>
      <c r="W19" s="173"/>
      <c r="X19" s="174"/>
      <c r="Y19" s="175"/>
      <c r="Z19" s="45"/>
      <c r="AA19" s="173"/>
      <c r="AB19" s="174"/>
      <c r="AC19" s="175"/>
      <c r="AE19" s="173"/>
      <c r="AF19" s="174"/>
      <c r="AG19" s="175"/>
    </row>
    <row r="20" spans="1:33" ht="8.1" customHeight="1" thickBot="1" x14ac:dyDescent="0.25">
      <c r="A20" s="27"/>
      <c r="B20" s="27"/>
      <c r="C20" s="176"/>
      <c r="D20" s="176"/>
      <c r="E20" s="176"/>
      <c r="F20" s="27"/>
      <c r="G20" s="176"/>
      <c r="H20" s="176"/>
      <c r="I20" s="176"/>
      <c r="J20" s="27"/>
      <c r="K20" s="176"/>
      <c r="L20" s="176"/>
      <c r="M20" s="176"/>
      <c r="N20" s="27"/>
      <c r="O20" s="176"/>
      <c r="P20" s="176"/>
      <c r="Q20" s="176"/>
      <c r="R20" s="27"/>
      <c r="S20" s="176"/>
      <c r="T20" s="176"/>
      <c r="U20" s="176"/>
      <c r="V20" s="27"/>
      <c r="W20" s="176"/>
      <c r="X20" s="176"/>
      <c r="Y20" s="176"/>
      <c r="Z20" s="27"/>
      <c r="AA20" s="176"/>
      <c r="AB20" s="176"/>
      <c r="AC20" s="176"/>
      <c r="AE20" s="176"/>
      <c r="AF20" s="176"/>
      <c r="AG20" s="176"/>
    </row>
    <row r="21" spans="1:33" s="29" customFormat="1" ht="29.25" customHeight="1" thickBot="1" x14ac:dyDescent="0.25">
      <c r="A21" s="158" t="s">
        <v>56</v>
      </c>
      <c r="B21" s="28"/>
      <c r="C21" s="177">
        <f>SUM(C16:C19)</f>
        <v>0</v>
      </c>
      <c r="D21" s="178">
        <f t="shared" ref="D21:E21" si="0">SUM(D16:D19)</f>
        <v>0</v>
      </c>
      <c r="E21" s="179">
        <f t="shared" si="0"/>
        <v>0</v>
      </c>
      <c r="F21" s="28"/>
      <c r="G21" s="177">
        <f>SUM(G16:G19)</f>
        <v>0</v>
      </c>
      <c r="H21" s="178">
        <f t="shared" ref="H21:I21" si="1">SUM(H16:H19)</f>
        <v>0</v>
      </c>
      <c r="I21" s="179">
        <f t="shared" si="1"/>
        <v>0</v>
      </c>
      <c r="J21" s="28"/>
      <c r="K21" s="177">
        <f>SUM(K16:K19)</f>
        <v>0</v>
      </c>
      <c r="L21" s="178">
        <f t="shared" ref="L21:M21" si="2">SUM(L16:L19)</f>
        <v>0</v>
      </c>
      <c r="M21" s="179">
        <f t="shared" si="2"/>
        <v>0</v>
      </c>
      <c r="N21" s="28"/>
      <c r="O21" s="177">
        <f>SUM(O16:O19)</f>
        <v>0</v>
      </c>
      <c r="P21" s="178">
        <f t="shared" ref="P21:Q21" si="3">SUM(P16:P19)</f>
        <v>0</v>
      </c>
      <c r="Q21" s="179">
        <f t="shared" si="3"/>
        <v>0</v>
      </c>
      <c r="R21" s="28"/>
      <c r="S21" s="177">
        <f>SUM(S16:S19)</f>
        <v>0</v>
      </c>
      <c r="T21" s="178">
        <f t="shared" ref="T21:U21" si="4">SUM(T16:T19)</f>
        <v>0</v>
      </c>
      <c r="U21" s="179">
        <f t="shared" si="4"/>
        <v>0</v>
      </c>
      <c r="V21" s="28"/>
      <c r="W21" s="177">
        <f>SUM(W16:W19)</f>
        <v>0</v>
      </c>
      <c r="X21" s="178">
        <f t="shared" ref="X21:Y21" si="5">SUM(X16:X19)</f>
        <v>0</v>
      </c>
      <c r="Y21" s="179">
        <f t="shared" si="5"/>
        <v>0</v>
      </c>
      <c r="Z21" s="28"/>
      <c r="AA21" s="177">
        <f>SUM(AA16:AA19)</f>
        <v>0</v>
      </c>
      <c r="AB21" s="178">
        <f t="shared" ref="AB21:AC21" si="6">SUM(AB16:AB19)</f>
        <v>0</v>
      </c>
      <c r="AC21" s="179">
        <f t="shared" si="6"/>
        <v>0</v>
      </c>
      <c r="AE21" s="177">
        <f>SUM(AE16:AE19)</f>
        <v>0</v>
      </c>
      <c r="AF21" s="178">
        <f t="shared" ref="AF21:AG21" si="7">SUM(AF16:AF19)</f>
        <v>0</v>
      </c>
      <c r="AG21" s="179">
        <f t="shared" si="7"/>
        <v>0</v>
      </c>
    </row>
    <row r="22" spans="1:33" ht="15" x14ac:dyDescent="0.2">
      <c r="A22" s="50"/>
      <c r="B22" s="48"/>
      <c r="C22" s="51"/>
      <c r="D22" s="51"/>
      <c r="E22" s="51"/>
      <c r="F22" s="48"/>
      <c r="G22" s="51"/>
      <c r="H22" s="51"/>
      <c r="I22" s="51"/>
      <c r="J22" s="48"/>
      <c r="K22" s="51"/>
      <c r="L22" s="51"/>
      <c r="M22" s="51"/>
      <c r="N22" s="48"/>
      <c r="O22" s="51"/>
      <c r="P22" s="51"/>
      <c r="Q22" s="51"/>
      <c r="R22" s="48"/>
      <c r="S22" s="51"/>
      <c r="T22" s="51"/>
      <c r="U22" s="51"/>
      <c r="V22" s="48"/>
      <c r="W22" s="51"/>
      <c r="X22" s="51"/>
      <c r="Y22" s="51"/>
      <c r="Z22" s="48"/>
      <c r="AA22" s="51"/>
      <c r="AB22" s="51"/>
      <c r="AC22" s="51"/>
      <c r="AE22" s="51"/>
      <c r="AF22" s="51"/>
      <c r="AG22" s="51"/>
    </row>
    <row r="23" spans="1:33" ht="15" x14ac:dyDescent="0.2">
      <c r="A23" s="50" t="s">
        <v>15</v>
      </c>
      <c r="B23" s="48"/>
      <c r="C23" s="51"/>
      <c r="D23" s="51"/>
      <c r="E23" s="51"/>
      <c r="F23" s="48"/>
      <c r="G23" s="51"/>
      <c r="H23" s="51"/>
      <c r="I23" s="51"/>
      <c r="J23" s="48"/>
      <c r="K23" s="51"/>
      <c r="L23" s="51"/>
      <c r="M23" s="51"/>
      <c r="N23" s="48"/>
      <c r="O23" s="51"/>
      <c r="P23" s="51"/>
      <c r="Q23" s="51"/>
      <c r="R23" s="48"/>
      <c r="S23" s="51"/>
      <c r="T23" s="51"/>
      <c r="U23" s="51"/>
      <c r="V23" s="48"/>
      <c r="W23" s="51"/>
      <c r="X23" s="51"/>
      <c r="Y23" s="51"/>
      <c r="Z23" s="48"/>
      <c r="AA23" s="51"/>
      <c r="AB23" s="51"/>
      <c r="AC23" s="51"/>
      <c r="AE23" s="51"/>
      <c r="AF23" s="51"/>
      <c r="AG23" s="51"/>
    </row>
    <row r="24" spans="1:33" ht="15" x14ac:dyDescent="0.2">
      <c r="A24" s="19" t="s">
        <v>42</v>
      </c>
    </row>
  </sheetData>
  <pageMargins left="0.7" right="0.7" top="0.75" bottom="0.75" header="0.3" footer="0.3"/>
  <pageSetup paperSize="9" orientation="portrait" r:id="rId1"/>
  <headerFooter>
    <oddFooter>&amp;C_x000D_&amp;1#&amp;"Calibri"&amp;10&amp;K000000 CONFIDENCIAL(DE)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F406D-AE31-4D3C-8E7D-97D5618A7634}">
  <sheetPr>
    <pageSetUpPr fitToPage="1"/>
  </sheetPr>
  <dimension ref="A2:AA76"/>
  <sheetViews>
    <sheetView showGridLines="0" zoomScale="70" zoomScaleNormal="70" workbookViewId="0">
      <selection activeCell="A5" sqref="A5"/>
    </sheetView>
  </sheetViews>
  <sheetFormatPr baseColWidth="10" defaultColWidth="9.85546875" defaultRowHeight="14.25" x14ac:dyDescent="0.2"/>
  <cols>
    <col min="1" max="1" width="5.85546875" style="21" customWidth="1"/>
    <col min="2" max="2" width="8.140625" style="21" customWidth="1"/>
    <col min="3" max="3" width="31.7109375" style="21" customWidth="1"/>
    <col min="4" max="4" width="8" style="21" customWidth="1"/>
    <col min="5" max="5" width="1.28515625" style="21" customWidth="1"/>
    <col min="6" max="6" width="18.7109375" style="21" customWidth="1"/>
    <col min="7" max="7" width="16.7109375" style="21" customWidth="1"/>
    <col min="8" max="9" width="18.7109375" style="21" customWidth="1"/>
    <col min="10" max="10" width="16.7109375" style="21" customWidth="1"/>
    <col min="11" max="12" width="18.7109375" style="21" customWidth="1"/>
    <col min="13" max="13" width="16.7109375" style="21" customWidth="1"/>
    <col min="14" max="15" width="18.7109375" style="21" customWidth="1"/>
    <col min="16" max="16" width="16.7109375" style="21" customWidth="1"/>
    <col min="17" max="18" width="18.7109375" style="21" customWidth="1"/>
    <col min="19" max="19" width="16.7109375" style="21" customWidth="1"/>
    <col min="20" max="20" width="18.7109375" style="21" customWidth="1"/>
    <col min="21" max="21" width="9.85546875" style="21"/>
    <col min="22" max="22" width="13.42578125" style="21" bestFit="1" customWidth="1"/>
    <col min="23" max="26" width="9.85546875" style="21"/>
    <col min="27" max="27" width="11.5703125" style="21" bestFit="1" customWidth="1"/>
    <col min="28" max="16384" width="9.85546875" style="21"/>
  </cols>
  <sheetData>
    <row r="2" spans="1:27" ht="20.25" x14ac:dyDescent="0.2">
      <c r="A2" s="23"/>
    </row>
    <row r="5" spans="1:27" ht="23.25" x14ac:dyDescent="0.2">
      <c r="A5" s="22" t="str">
        <f>CONCATENATE("ANEXO C.1 - Consumo desagregado por peaje. Total demanda nacional (MWh). Año de gas ",YEAR(Multiplicadores!D33))</f>
        <v>ANEXO C.1 - Consumo desagregado por peaje. Total demanda nacional (MWh). Año de gas 2026</v>
      </c>
      <c r="S5" s="318"/>
    </row>
    <row r="6" spans="1:27" ht="15" thickBot="1" x14ac:dyDescent="0.25">
      <c r="S6" s="317"/>
    </row>
    <row r="7" spans="1:27" ht="26.25" customHeight="1" thickBot="1" x14ac:dyDescent="0.25">
      <c r="A7" s="63" t="s">
        <v>16</v>
      </c>
      <c r="B7" s="63"/>
      <c r="C7" s="63"/>
      <c r="F7" s="124" t="e">
        <f>#REF!</f>
        <v>#REF!</v>
      </c>
      <c r="G7" s="125"/>
      <c r="H7" s="125"/>
      <c r="I7" s="126"/>
      <c r="S7" s="318"/>
    </row>
    <row r="9" spans="1:27" hidden="1" x14ac:dyDescent="0.2"/>
    <row r="10" spans="1:27" ht="15" thickBot="1" x14ac:dyDescent="0.25"/>
    <row r="11" spans="1:27" ht="32.25" customHeight="1" x14ac:dyDescent="0.2">
      <c r="A11" s="24"/>
      <c r="B11" s="25"/>
      <c r="C11" s="25"/>
      <c r="D11" s="26"/>
      <c r="E11" s="26"/>
      <c r="F11" s="328" t="str">
        <f>CONCATENATE("Año de gas ",YEAR(Multiplicadores!$D$33))</f>
        <v>Año de gas 2026</v>
      </c>
      <c r="G11" s="329"/>
      <c r="H11" s="329"/>
      <c r="I11" s="329"/>
      <c r="J11" s="329"/>
      <c r="K11" s="329"/>
      <c r="L11" s="329"/>
      <c r="M11" s="329"/>
      <c r="N11" s="329"/>
      <c r="O11" s="329"/>
      <c r="P11" s="329"/>
      <c r="Q11" s="329"/>
      <c r="R11" s="329"/>
      <c r="S11" s="329"/>
      <c r="T11" s="330"/>
      <c r="AA11" s="317"/>
    </row>
    <row r="12" spans="1:27" ht="32.25" customHeight="1" x14ac:dyDescent="0.2">
      <c r="A12" s="24"/>
      <c r="B12" s="25"/>
      <c r="C12" s="25"/>
      <c r="D12" s="26"/>
      <c r="E12" s="26"/>
      <c r="F12" s="331" t="s">
        <v>46</v>
      </c>
      <c r="G12" s="332"/>
      <c r="H12" s="332"/>
      <c r="I12" s="332" t="s">
        <v>47</v>
      </c>
      <c r="J12" s="332"/>
      <c r="K12" s="332"/>
      <c r="L12" s="332" t="s">
        <v>17</v>
      </c>
      <c r="M12" s="332"/>
      <c r="N12" s="332"/>
      <c r="O12" s="332" t="s">
        <v>36</v>
      </c>
      <c r="P12" s="332"/>
      <c r="Q12" s="332"/>
      <c r="R12" s="332" t="s">
        <v>4</v>
      </c>
      <c r="S12" s="332"/>
      <c r="T12" s="333"/>
    </row>
    <row r="13" spans="1:27" ht="60.75" customHeight="1" thickBot="1" x14ac:dyDescent="0.25">
      <c r="A13" s="24"/>
      <c r="B13" s="25"/>
      <c r="C13" s="25"/>
      <c r="D13" s="26"/>
      <c r="E13" s="26"/>
      <c r="F13" s="331" t="s">
        <v>0</v>
      </c>
      <c r="G13" s="332" t="s">
        <v>154</v>
      </c>
      <c r="H13" s="332" t="s">
        <v>97</v>
      </c>
      <c r="I13" s="332" t="s">
        <v>0</v>
      </c>
      <c r="J13" s="332" t="s">
        <v>154</v>
      </c>
      <c r="K13" s="332" t="s">
        <v>97</v>
      </c>
      <c r="L13" s="332" t="s">
        <v>0</v>
      </c>
      <c r="M13" s="332" t="s">
        <v>154</v>
      </c>
      <c r="N13" s="332" t="s">
        <v>97</v>
      </c>
      <c r="O13" s="332" t="s">
        <v>0</v>
      </c>
      <c r="P13" s="332" t="s">
        <v>154</v>
      </c>
      <c r="Q13" s="332" t="s">
        <v>97</v>
      </c>
      <c r="R13" s="332" t="s">
        <v>0</v>
      </c>
      <c r="S13" s="332" t="s">
        <v>154</v>
      </c>
      <c r="T13" s="334" t="s">
        <v>97</v>
      </c>
    </row>
    <row r="14" spans="1:27" ht="47.25" customHeight="1" thickBot="1" x14ac:dyDescent="0.25">
      <c r="A14" s="339" t="s">
        <v>1</v>
      </c>
      <c r="B14" s="340" t="s">
        <v>11</v>
      </c>
      <c r="C14" s="455" t="s">
        <v>0</v>
      </c>
      <c r="D14" s="456"/>
      <c r="E14" s="26"/>
      <c r="F14" s="335" t="s">
        <v>2</v>
      </c>
      <c r="G14" s="336" t="s">
        <v>13</v>
      </c>
      <c r="H14" s="336" t="s">
        <v>14</v>
      </c>
      <c r="I14" s="337" t="s">
        <v>2</v>
      </c>
      <c r="J14" s="336" t="s">
        <v>13</v>
      </c>
      <c r="K14" s="336" t="s">
        <v>14</v>
      </c>
      <c r="L14" s="337" t="s">
        <v>2</v>
      </c>
      <c r="M14" s="336" t="s">
        <v>13</v>
      </c>
      <c r="N14" s="336" t="s">
        <v>14</v>
      </c>
      <c r="O14" s="337" t="s">
        <v>2</v>
      </c>
      <c r="P14" s="336" t="s">
        <v>13</v>
      </c>
      <c r="Q14" s="336" t="s">
        <v>14</v>
      </c>
      <c r="R14" s="337" t="s">
        <v>2</v>
      </c>
      <c r="S14" s="336" t="s">
        <v>13</v>
      </c>
      <c r="T14" s="338" t="s">
        <v>14</v>
      </c>
    </row>
    <row r="15" spans="1:27" ht="15" thickBot="1" x14ac:dyDescent="0.25">
      <c r="A15" s="27"/>
      <c r="B15" s="27"/>
      <c r="C15" s="27"/>
      <c r="D15" s="27"/>
      <c r="E15" s="27"/>
    </row>
    <row r="16" spans="1:27" s="29" customFormat="1" ht="15.75" thickBot="1" x14ac:dyDescent="0.25">
      <c r="A16" s="210" t="s">
        <v>37</v>
      </c>
      <c r="B16" s="210"/>
      <c r="C16" s="211"/>
      <c r="D16" s="212"/>
      <c r="E16" s="28"/>
      <c r="F16" s="254">
        <f t="shared" ref="F16:Q16" si="0">SUM(F17:F27)</f>
        <v>0</v>
      </c>
      <c r="G16" s="255">
        <f t="shared" si="0"/>
        <v>0</v>
      </c>
      <c r="H16" s="255">
        <f t="shared" si="0"/>
        <v>0</v>
      </c>
      <c r="I16" s="254">
        <f t="shared" si="0"/>
        <v>0</v>
      </c>
      <c r="J16" s="255">
        <f t="shared" si="0"/>
        <v>0</v>
      </c>
      <c r="K16" s="255">
        <f t="shared" si="0"/>
        <v>0</v>
      </c>
      <c r="L16" s="254">
        <f t="shared" si="0"/>
        <v>0</v>
      </c>
      <c r="M16" s="255">
        <f t="shared" si="0"/>
        <v>0</v>
      </c>
      <c r="N16" s="255">
        <f t="shared" si="0"/>
        <v>0</v>
      </c>
      <c r="O16" s="254">
        <f t="shared" si="0"/>
        <v>0</v>
      </c>
      <c r="P16" s="255">
        <f t="shared" si="0"/>
        <v>0</v>
      </c>
      <c r="Q16" s="255">
        <f t="shared" si="0"/>
        <v>0</v>
      </c>
      <c r="R16" s="254">
        <f t="shared" ref="R16:T17" si="1">F16+I16+L16+O16</f>
        <v>0</v>
      </c>
      <c r="S16" s="255">
        <f t="shared" si="1"/>
        <v>0</v>
      </c>
      <c r="T16" s="255">
        <f t="shared" si="1"/>
        <v>0</v>
      </c>
    </row>
    <row r="17" spans="1:23" s="29" customFormat="1" ht="15" customHeight="1" x14ac:dyDescent="0.2">
      <c r="A17" s="207"/>
      <c r="B17" s="30" t="s">
        <v>77</v>
      </c>
      <c r="C17" s="31" t="s">
        <v>71</v>
      </c>
      <c r="D17" s="453" t="s">
        <v>54</v>
      </c>
      <c r="E17" s="28"/>
      <c r="F17" s="256"/>
      <c r="G17" s="257"/>
      <c r="H17" s="307">
        <f>SUMPRODUCT('Anexo C.6a'!$F19:$AT19,Multiplicadores!$D$16:$AR$16,Multiplicadores!$D$23:$AR$23)/Multiplicadores!$D$23</f>
        <v>0</v>
      </c>
      <c r="I17" s="256"/>
      <c r="J17" s="257"/>
      <c r="K17" s="307">
        <f>SUMPRODUCT('Anexo C.6b'!$F19:$AT19,Multiplicadores!$D$16:$AR$16,Multiplicadores!$D$23:$AR$23)/Multiplicadores!$D$23</f>
        <v>0</v>
      </c>
      <c r="L17" s="256"/>
      <c r="M17" s="257"/>
      <c r="N17" s="307">
        <f>SUMPRODUCT('Anexo C.6c'!$F19:$AT19,Multiplicadores!$D$16:$AR$16,Multiplicadores!$D$23:$AR$23)/Multiplicadores!$D$23</f>
        <v>0</v>
      </c>
      <c r="O17" s="256"/>
      <c r="P17" s="257"/>
      <c r="Q17" s="307">
        <f>SUMPRODUCT('Anexo C.6d'!$F19:$AT19,Multiplicadores!$D$16:$AR$16,Multiplicadores!$D$23:$AR$23)/Multiplicadores!$D$23</f>
        <v>0</v>
      </c>
      <c r="R17" s="256">
        <f t="shared" si="1"/>
        <v>0</v>
      </c>
      <c r="S17" s="257">
        <f t="shared" si="1"/>
        <v>0</v>
      </c>
      <c r="T17" s="307">
        <f t="shared" si="1"/>
        <v>0</v>
      </c>
      <c r="V17" s="253"/>
    </row>
    <row r="18" spans="1:23" s="29" customFormat="1" ht="15" customHeight="1" x14ac:dyDescent="0.2">
      <c r="A18" s="208"/>
      <c r="B18" s="30" t="s">
        <v>78</v>
      </c>
      <c r="C18" s="31" t="s">
        <v>72</v>
      </c>
      <c r="D18" s="453"/>
      <c r="E18" s="28"/>
      <c r="F18" s="258"/>
      <c r="G18" s="259"/>
      <c r="H18" s="308">
        <f>SUMPRODUCT('Anexo C.6a'!$F20:$AT20,Multiplicadores!$D$16:$AR$16,Multiplicadores!$D$23:$AR$23)/Multiplicadores!$D$23</f>
        <v>0</v>
      </c>
      <c r="I18" s="258"/>
      <c r="J18" s="259"/>
      <c r="K18" s="308">
        <f>SUMPRODUCT('Anexo C.6b'!$F20:$AT20,Multiplicadores!$D$16:$AR$16,Multiplicadores!$D$23:$AR$23)/Multiplicadores!$D$23</f>
        <v>0</v>
      </c>
      <c r="L18" s="258"/>
      <c r="M18" s="259"/>
      <c r="N18" s="308">
        <f>SUMPRODUCT('Anexo C.6c'!$F20:$AT20,Multiplicadores!$D$16:$AR$16,Multiplicadores!$D$23:$AR$23)/Multiplicadores!$D$23</f>
        <v>0</v>
      </c>
      <c r="O18" s="258"/>
      <c r="P18" s="259"/>
      <c r="Q18" s="308">
        <f>SUMPRODUCT('Anexo C.6d'!$F20:$AT20,Multiplicadores!$D$16:$AR$16,Multiplicadores!$D$23:$AR$23)/Multiplicadores!$D$23</f>
        <v>0</v>
      </c>
      <c r="R18" s="258">
        <f t="shared" ref="R18:R27" si="2">F18+I18+L18+O18</f>
        <v>0</v>
      </c>
      <c r="S18" s="259">
        <f t="shared" ref="S18:S27" si="3">G18+J18+M18+P18</f>
        <v>0</v>
      </c>
      <c r="T18" s="308">
        <f t="shared" ref="T18:T27" si="4">H18+K18+N18+Q18</f>
        <v>0</v>
      </c>
      <c r="V18" s="253"/>
    </row>
    <row r="19" spans="1:23" s="29" customFormat="1" ht="15" x14ac:dyDescent="0.2">
      <c r="A19" s="208"/>
      <c r="B19" s="30" t="s">
        <v>79</v>
      </c>
      <c r="C19" s="31" t="s">
        <v>73</v>
      </c>
      <c r="D19" s="453"/>
      <c r="E19" s="28"/>
      <c r="F19" s="258"/>
      <c r="G19" s="259"/>
      <c r="H19" s="308">
        <f>SUMPRODUCT('Anexo C.6a'!$F21:$AT21,Multiplicadores!$D$16:$AR$16,Multiplicadores!$D$23:$AR$23)/Multiplicadores!$D$23</f>
        <v>0</v>
      </c>
      <c r="I19" s="258"/>
      <c r="J19" s="259"/>
      <c r="K19" s="308">
        <f>SUMPRODUCT('Anexo C.6b'!$F21:$AT21,Multiplicadores!$D$16:$AR$16,Multiplicadores!$D$23:$AR$23)/Multiplicadores!$D$23</f>
        <v>0</v>
      </c>
      <c r="L19" s="258"/>
      <c r="M19" s="259"/>
      <c r="N19" s="308">
        <f>SUMPRODUCT('Anexo C.6c'!$F21:$AT21,Multiplicadores!$D$16:$AR$16,Multiplicadores!$D$23:$AR$23)/Multiplicadores!$D$23</f>
        <v>0</v>
      </c>
      <c r="O19" s="258"/>
      <c r="P19" s="259"/>
      <c r="Q19" s="308">
        <f>SUMPRODUCT('Anexo C.6d'!$F21:$AT21,Multiplicadores!$D$16:$AR$16,Multiplicadores!$D$23:$AR$23)/Multiplicadores!$D$23</f>
        <v>0</v>
      </c>
      <c r="R19" s="258">
        <f t="shared" si="2"/>
        <v>0</v>
      </c>
      <c r="S19" s="259">
        <f t="shared" si="3"/>
        <v>0</v>
      </c>
      <c r="T19" s="308">
        <f t="shared" si="4"/>
        <v>0</v>
      </c>
      <c r="V19" s="253"/>
    </row>
    <row r="20" spans="1:23" s="29" customFormat="1" ht="15" customHeight="1" x14ac:dyDescent="0.2">
      <c r="A20" s="208"/>
      <c r="B20" s="30" t="s">
        <v>80</v>
      </c>
      <c r="C20" s="31" t="s">
        <v>74</v>
      </c>
      <c r="D20" s="453"/>
      <c r="E20" s="28"/>
      <c r="F20" s="258"/>
      <c r="G20" s="259"/>
      <c r="H20" s="308">
        <f>SUMPRODUCT('Anexo C.6a'!$F22:$AT22,Multiplicadores!$D$16:$AR$16,Multiplicadores!$D$23:$AR$23)/Multiplicadores!$D$23</f>
        <v>0</v>
      </c>
      <c r="I20" s="258"/>
      <c r="J20" s="259"/>
      <c r="K20" s="308">
        <f>SUMPRODUCT('Anexo C.6b'!$F22:$AT22,Multiplicadores!$D$16:$AR$16,Multiplicadores!$D$23:$AR$23)/Multiplicadores!$D$23</f>
        <v>0</v>
      </c>
      <c r="L20" s="258"/>
      <c r="M20" s="259"/>
      <c r="N20" s="308">
        <f>SUMPRODUCT('Anexo C.6c'!$F22:$AT22,Multiplicadores!$D$16:$AR$16,Multiplicadores!$D$23:$AR$23)/Multiplicadores!$D$23</f>
        <v>0</v>
      </c>
      <c r="O20" s="258"/>
      <c r="P20" s="259"/>
      <c r="Q20" s="308">
        <f>SUMPRODUCT('Anexo C.6d'!$F22:$AT22,Multiplicadores!$D$16:$AR$16,Multiplicadores!$D$23:$AR$23)/Multiplicadores!$D$23</f>
        <v>0</v>
      </c>
      <c r="R20" s="258">
        <f t="shared" si="2"/>
        <v>0</v>
      </c>
      <c r="S20" s="259">
        <f t="shared" si="3"/>
        <v>0</v>
      </c>
      <c r="T20" s="308">
        <f t="shared" si="4"/>
        <v>0</v>
      </c>
      <c r="V20" s="253"/>
    </row>
    <row r="21" spans="1:23" s="29" customFormat="1" ht="15" customHeight="1" x14ac:dyDescent="0.2">
      <c r="A21" s="208"/>
      <c r="B21" s="30" t="s">
        <v>81</v>
      </c>
      <c r="C21" s="31" t="s">
        <v>75</v>
      </c>
      <c r="D21" s="453"/>
      <c r="E21" s="28"/>
      <c r="F21" s="258"/>
      <c r="G21" s="259"/>
      <c r="H21" s="308">
        <f>SUMPRODUCT('Anexo C.6a'!$F23:$AT23,Multiplicadores!$D$16:$AR$16,Multiplicadores!$D$23:$AR$23)/Multiplicadores!$D$23</f>
        <v>0</v>
      </c>
      <c r="I21" s="258"/>
      <c r="J21" s="259"/>
      <c r="K21" s="308">
        <f>SUMPRODUCT('Anexo C.6b'!$F23:$AT23,Multiplicadores!$D$16:$AR$16,Multiplicadores!$D$23:$AR$23)/Multiplicadores!$D$23</f>
        <v>0</v>
      </c>
      <c r="L21" s="258"/>
      <c r="M21" s="259"/>
      <c r="N21" s="308">
        <f>SUMPRODUCT('Anexo C.6c'!$F23:$AT23,Multiplicadores!$D$16:$AR$16,Multiplicadores!$D$23:$AR$23)/Multiplicadores!$D$23</f>
        <v>0</v>
      </c>
      <c r="O21" s="258"/>
      <c r="P21" s="259"/>
      <c r="Q21" s="308">
        <f>SUMPRODUCT('Anexo C.6d'!$F23:$AT23,Multiplicadores!$D$16:$AR$16,Multiplicadores!$D$23:$AR$23)/Multiplicadores!$D$23</f>
        <v>0</v>
      </c>
      <c r="R21" s="258">
        <f t="shared" si="2"/>
        <v>0</v>
      </c>
      <c r="S21" s="259">
        <f t="shared" si="3"/>
        <v>0</v>
      </c>
      <c r="T21" s="308">
        <f t="shared" si="4"/>
        <v>0</v>
      </c>
    </row>
    <row r="22" spans="1:23" s="29" customFormat="1" ht="15" customHeight="1" x14ac:dyDescent="0.2">
      <c r="A22" s="208"/>
      <c r="B22" s="30" t="s">
        <v>82</v>
      </c>
      <c r="C22" s="31" t="s">
        <v>76</v>
      </c>
      <c r="D22" s="453"/>
      <c r="E22" s="28"/>
      <c r="F22" s="258"/>
      <c r="G22" s="259"/>
      <c r="H22" s="308">
        <f>SUMPRODUCT('Anexo C.6a'!$F24:$AT24,Multiplicadores!$D$16:$AR$16,Multiplicadores!$D$23:$AR$23)/Multiplicadores!$D$23</f>
        <v>0</v>
      </c>
      <c r="I22" s="258"/>
      <c r="J22" s="259"/>
      <c r="K22" s="308">
        <f>SUMPRODUCT('Anexo C.6b'!$F24:$AT24,Multiplicadores!$D$16:$AR$16,Multiplicadores!$D$23:$AR$23)/Multiplicadores!$D$23</f>
        <v>0</v>
      </c>
      <c r="L22" s="258"/>
      <c r="M22" s="259"/>
      <c r="N22" s="308">
        <f>SUMPRODUCT('Anexo C.6c'!$F24:$AT24,Multiplicadores!$D$16:$AR$16,Multiplicadores!$D$23:$AR$23)/Multiplicadores!$D$23</f>
        <v>0</v>
      </c>
      <c r="O22" s="258"/>
      <c r="P22" s="259"/>
      <c r="Q22" s="308">
        <f>SUMPRODUCT('Anexo C.6d'!$F24:$AT24,Multiplicadores!$D$16:$AR$16,Multiplicadores!$D$23:$AR$23)/Multiplicadores!$D$23</f>
        <v>0</v>
      </c>
      <c r="R22" s="258">
        <f t="shared" si="2"/>
        <v>0</v>
      </c>
      <c r="S22" s="259">
        <f t="shared" si="3"/>
        <v>0</v>
      </c>
      <c r="T22" s="308">
        <f t="shared" si="4"/>
        <v>0</v>
      </c>
    </row>
    <row r="23" spans="1:23" s="29" customFormat="1" ht="15" customHeight="1" x14ac:dyDescent="0.2">
      <c r="A23" s="208"/>
      <c r="B23" s="30" t="s">
        <v>88</v>
      </c>
      <c r="C23" s="31" t="s">
        <v>83</v>
      </c>
      <c r="D23" s="453"/>
      <c r="E23" s="28"/>
      <c r="F23" s="258"/>
      <c r="G23" s="259"/>
      <c r="H23" s="308">
        <f>SUMPRODUCT('Anexo C.6a'!$F25:$AT25,Multiplicadores!$D$16:$AR$16,Multiplicadores!$D$23:$AR$23)/Multiplicadores!$D$23</f>
        <v>0</v>
      </c>
      <c r="I23" s="258"/>
      <c r="J23" s="259"/>
      <c r="K23" s="308">
        <f>SUMPRODUCT('Anexo C.6b'!$F25:$AT25,Multiplicadores!$D$16:$AR$16,Multiplicadores!$D$23:$AR$23)/Multiplicadores!$D$23</f>
        <v>0</v>
      </c>
      <c r="L23" s="258"/>
      <c r="M23" s="259"/>
      <c r="N23" s="308">
        <f>SUMPRODUCT('Anexo C.6c'!$F25:$AT25,Multiplicadores!$D$16:$AR$16,Multiplicadores!$D$23:$AR$23)/Multiplicadores!$D$23</f>
        <v>0</v>
      </c>
      <c r="O23" s="258"/>
      <c r="P23" s="259"/>
      <c r="Q23" s="308">
        <f>SUMPRODUCT('Anexo C.6d'!$F25:$AT25,Multiplicadores!$D$16:$AR$16,Multiplicadores!$D$23:$AR$23)/Multiplicadores!$D$23</f>
        <v>0</v>
      </c>
      <c r="R23" s="258">
        <f t="shared" si="2"/>
        <v>0</v>
      </c>
      <c r="S23" s="259">
        <f t="shared" si="3"/>
        <v>0</v>
      </c>
      <c r="T23" s="308">
        <f t="shared" si="4"/>
        <v>0</v>
      </c>
    </row>
    <row r="24" spans="1:23" s="29" customFormat="1" ht="15" customHeight="1" x14ac:dyDescent="0.2">
      <c r="A24" s="208"/>
      <c r="B24" s="30" t="s">
        <v>89</v>
      </c>
      <c r="C24" s="31" t="s">
        <v>84</v>
      </c>
      <c r="D24" s="453"/>
      <c r="E24" s="28"/>
      <c r="F24" s="258"/>
      <c r="G24" s="259"/>
      <c r="H24" s="308">
        <f>SUMPRODUCT('Anexo C.6a'!$F26:$AT26,Multiplicadores!$D$16:$AR$16,Multiplicadores!$D$23:$AR$23)/Multiplicadores!$D$23</f>
        <v>0</v>
      </c>
      <c r="I24" s="258"/>
      <c r="J24" s="259"/>
      <c r="K24" s="308">
        <f>SUMPRODUCT('Anexo C.6b'!$F26:$AT26,Multiplicadores!$D$16:$AR$16,Multiplicadores!$D$23:$AR$23)/Multiplicadores!$D$23</f>
        <v>0</v>
      </c>
      <c r="L24" s="258"/>
      <c r="M24" s="259"/>
      <c r="N24" s="308">
        <f>SUMPRODUCT('Anexo C.6c'!$F26:$AT26,Multiplicadores!$D$16:$AR$16,Multiplicadores!$D$23:$AR$23)/Multiplicadores!$D$23</f>
        <v>0</v>
      </c>
      <c r="O24" s="258"/>
      <c r="P24" s="259"/>
      <c r="Q24" s="308">
        <f>SUMPRODUCT('Anexo C.6d'!$F26:$AT26,Multiplicadores!$D$16:$AR$16,Multiplicadores!$D$23:$AR$23)/Multiplicadores!$D$23</f>
        <v>0</v>
      </c>
      <c r="R24" s="258">
        <f t="shared" si="2"/>
        <v>0</v>
      </c>
      <c r="S24" s="259">
        <f t="shared" si="3"/>
        <v>0</v>
      </c>
      <c r="T24" s="308">
        <f t="shared" si="4"/>
        <v>0</v>
      </c>
    </row>
    <row r="25" spans="1:23" s="29" customFormat="1" ht="15" customHeight="1" x14ac:dyDescent="0.2">
      <c r="A25" s="208"/>
      <c r="B25" s="30" t="s">
        <v>90</v>
      </c>
      <c r="C25" s="31" t="s">
        <v>85</v>
      </c>
      <c r="D25" s="453"/>
      <c r="E25" s="28"/>
      <c r="F25" s="258"/>
      <c r="G25" s="259"/>
      <c r="H25" s="308">
        <f>SUMPRODUCT('Anexo C.6a'!$F27:$AT27,Multiplicadores!$D$16:$AR$16,Multiplicadores!$D$23:$AR$23)/Multiplicadores!$D$23</f>
        <v>0</v>
      </c>
      <c r="I25" s="258"/>
      <c r="J25" s="259"/>
      <c r="K25" s="308">
        <f>SUMPRODUCT('Anexo C.6b'!$F27:$AT27,Multiplicadores!$D$16:$AR$16,Multiplicadores!$D$23:$AR$23)/Multiplicadores!$D$23</f>
        <v>0</v>
      </c>
      <c r="L25" s="258"/>
      <c r="M25" s="259"/>
      <c r="N25" s="308">
        <f>SUMPRODUCT('Anexo C.6c'!$F27:$AT27,Multiplicadores!$D$16:$AR$16,Multiplicadores!$D$23:$AR$23)/Multiplicadores!$D$23</f>
        <v>0</v>
      </c>
      <c r="O25" s="258"/>
      <c r="P25" s="259"/>
      <c r="Q25" s="308">
        <f>SUMPRODUCT('Anexo C.6d'!$F27:$AT27,Multiplicadores!$D$16:$AR$16,Multiplicadores!$D$23:$AR$23)/Multiplicadores!$D$23</f>
        <v>0</v>
      </c>
      <c r="R25" s="258">
        <f t="shared" si="2"/>
        <v>0</v>
      </c>
      <c r="S25" s="259">
        <f t="shared" si="3"/>
        <v>0</v>
      </c>
      <c r="T25" s="308">
        <f t="shared" si="4"/>
        <v>0</v>
      </c>
    </row>
    <row r="26" spans="1:23" s="29" customFormat="1" ht="15" x14ac:dyDescent="0.2">
      <c r="A26" s="208"/>
      <c r="B26" s="35" t="s">
        <v>91</v>
      </c>
      <c r="C26" s="36" t="s">
        <v>86</v>
      </c>
      <c r="D26" s="453"/>
      <c r="E26" s="28"/>
      <c r="F26" s="260"/>
      <c r="G26" s="261"/>
      <c r="H26" s="309">
        <f>SUMPRODUCT('Anexo C.6a'!$F28:$AT28,Multiplicadores!$D$16:$AR$16,Multiplicadores!$D$23:$AR$23)/Multiplicadores!$D$23</f>
        <v>0</v>
      </c>
      <c r="I26" s="260"/>
      <c r="J26" s="261"/>
      <c r="K26" s="309">
        <f>SUMPRODUCT('Anexo C.6b'!$F28:$AT28,Multiplicadores!$D$16:$AR$16,Multiplicadores!$D$23:$AR$23)/Multiplicadores!$D$23</f>
        <v>0</v>
      </c>
      <c r="L26" s="260"/>
      <c r="M26" s="261"/>
      <c r="N26" s="309">
        <f>SUMPRODUCT('Anexo C.6c'!$F28:$AT28,Multiplicadores!$D$16:$AR$16,Multiplicadores!$D$23:$AR$23)/Multiplicadores!$D$23</f>
        <v>0</v>
      </c>
      <c r="O26" s="260"/>
      <c r="P26" s="261"/>
      <c r="Q26" s="309">
        <f>SUMPRODUCT('Anexo C.6d'!$F28:$AT28,Multiplicadores!$D$16:$AR$16,Multiplicadores!$D$23:$AR$23)/Multiplicadores!$D$23</f>
        <v>0</v>
      </c>
      <c r="R26" s="260">
        <f t="shared" si="2"/>
        <v>0</v>
      </c>
      <c r="S26" s="261">
        <f t="shared" si="3"/>
        <v>0</v>
      </c>
      <c r="T26" s="309">
        <f t="shared" si="4"/>
        <v>0</v>
      </c>
    </row>
    <row r="27" spans="1:23" s="29" customFormat="1" ht="15.75" thickBot="1" x14ac:dyDescent="0.25">
      <c r="A27" s="209"/>
      <c r="B27" s="40" t="s">
        <v>92</v>
      </c>
      <c r="C27" s="41" t="s">
        <v>87</v>
      </c>
      <c r="D27" s="454"/>
      <c r="E27" s="28"/>
      <c r="F27" s="262"/>
      <c r="G27" s="263"/>
      <c r="H27" s="310">
        <f>SUMPRODUCT('Anexo C.6a'!$F29:$AT29,Multiplicadores!$D$16:$AR$16,Multiplicadores!$D$23:$AR$23)/Multiplicadores!$D$23</f>
        <v>0</v>
      </c>
      <c r="I27" s="262"/>
      <c r="J27" s="263"/>
      <c r="K27" s="310">
        <f>SUMPRODUCT('Anexo C.6b'!$F29:$AT29,Multiplicadores!$D$16:$AR$16,Multiplicadores!$D$23:$AR$23)/Multiplicadores!$D$23</f>
        <v>0</v>
      </c>
      <c r="L27" s="262"/>
      <c r="M27" s="263"/>
      <c r="N27" s="310">
        <f>SUMPRODUCT('Anexo C.6c'!$F29:$AT29,Multiplicadores!$D$16:$AR$16,Multiplicadores!$D$23:$AR$23)/Multiplicadores!$D$23</f>
        <v>0</v>
      </c>
      <c r="O27" s="262"/>
      <c r="P27" s="263"/>
      <c r="Q27" s="310">
        <f>SUMPRODUCT('Anexo C.6d'!$F29:$AT29,Multiplicadores!$D$16:$AR$16,Multiplicadores!$D$23:$AR$23)/Multiplicadores!$D$23</f>
        <v>0</v>
      </c>
      <c r="R27" s="262">
        <f t="shared" si="2"/>
        <v>0</v>
      </c>
      <c r="S27" s="263">
        <f t="shared" si="3"/>
        <v>0</v>
      </c>
      <c r="T27" s="310">
        <f t="shared" si="4"/>
        <v>0</v>
      </c>
    </row>
    <row r="28" spans="1:23" ht="15" thickBot="1" x14ac:dyDescent="0.25">
      <c r="A28" s="27"/>
      <c r="B28" s="27"/>
      <c r="C28" s="27"/>
      <c r="D28" s="27"/>
      <c r="E28" s="27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</row>
    <row r="29" spans="1:23" s="29" customFormat="1" ht="15.75" thickBot="1" x14ac:dyDescent="0.25">
      <c r="A29" s="210" t="s">
        <v>95</v>
      </c>
      <c r="B29" s="211"/>
      <c r="C29" s="211"/>
      <c r="D29" s="212"/>
      <c r="E29" s="28"/>
      <c r="F29" s="254">
        <f t="shared" ref="F29:Q29" si="5">SUM(F30:F40)</f>
        <v>0</v>
      </c>
      <c r="G29" s="255">
        <f t="shared" si="5"/>
        <v>0</v>
      </c>
      <c r="H29" s="255">
        <f t="shared" si="5"/>
        <v>0</v>
      </c>
      <c r="I29" s="254">
        <f t="shared" si="5"/>
        <v>0</v>
      </c>
      <c r="J29" s="255">
        <f t="shared" si="5"/>
        <v>0</v>
      </c>
      <c r="K29" s="255">
        <f t="shared" si="5"/>
        <v>0</v>
      </c>
      <c r="L29" s="254">
        <f t="shared" si="5"/>
        <v>0</v>
      </c>
      <c r="M29" s="255">
        <f t="shared" si="5"/>
        <v>0</v>
      </c>
      <c r="N29" s="255">
        <f t="shared" si="5"/>
        <v>0</v>
      </c>
      <c r="O29" s="254">
        <f t="shared" si="5"/>
        <v>0</v>
      </c>
      <c r="P29" s="255">
        <f t="shared" si="5"/>
        <v>0</v>
      </c>
      <c r="Q29" s="255">
        <f t="shared" si="5"/>
        <v>0</v>
      </c>
      <c r="R29" s="254">
        <f t="shared" ref="R29:T40" si="6">F29+I29+L29+O29</f>
        <v>0</v>
      </c>
      <c r="S29" s="255">
        <f t="shared" si="6"/>
        <v>0</v>
      </c>
      <c r="T29" s="255">
        <f t="shared" si="6"/>
        <v>0</v>
      </c>
    </row>
    <row r="30" spans="1:23" ht="14.25" customHeight="1" x14ac:dyDescent="0.2">
      <c r="A30" s="213"/>
      <c r="B30" s="30" t="s">
        <v>77</v>
      </c>
      <c r="C30" s="31" t="s">
        <v>71</v>
      </c>
      <c r="D30" s="453" t="s">
        <v>54</v>
      </c>
      <c r="E30" s="45"/>
      <c r="F30" s="256"/>
      <c r="G30" s="257"/>
      <c r="H30" s="307">
        <f>SUMPRODUCT('Anexo C.6a'!$F32:$AT32,Multiplicadores!$D$16:$AR$16,Multiplicadores!$D$23:$AR$23)/Multiplicadores!$D$23</f>
        <v>0</v>
      </c>
      <c r="I30" s="256"/>
      <c r="J30" s="257"/>
      <c r="K30" s="307">
        <f>SUMPRODUCT('Anexo C.6b'!$F32:$AT32,Multiplicadores!$D$16:$AR$16,Multiplicadores!$D$23:$AR$23)/Multiplicadores!$D$23</f>
        <v>0</v>
      </c>
      <c r="L30" s="256"/>
      <c r="M30" s="257"/>
      <c r="N30" s="307">
        <f>SUMPRODUCT('Anexo C.6c'!$F32:$AT32,Multiplicadores!$D$16:$AR$16,Multiplicadores!$D$23:$AR$23)/Multiplicadores!$D$23</f>
        <v>0</v>
      </c>
      <c r="O30" s="256"/>
      <c r="P30" s="257"/>
      <c r="Q30" s="307">
        <f>SUMPRODUCT('Anexo C.6d'!$F32:$AT32,Multiplicadores!$D$16:$AR$16,Multiplicadores!$D$23:$AR$23)/Multiplicadores!$D$23</f>
        <v>0</v>
      </c>
      <c r="R30" s="256">
        <f t="shared" si="6"/>
        <v>0</v>
      </c>
      <c r="S30" s="257">
        <f t="shared" si="6"/>
        <v>0</v>
      </c>
      <c r="T30" s="307">
        <f t="shared" si="6"/>
        <v>0</v>
      </c>
      <c r="W30" s="251"/>
    </row>
    <row r="31" spans="1:23" x14ac:dyDescent="0.2">
      <c r="A31" s="214"/>
      <c r="B31" s="30" t="s">
        <v>78</v>
      </c>
      <c r="C31" s="31" t="s">
        <v>72</v>
      </c>
      <c r="D31" s="453"/>
      <c r="E31" s="45"/>
      <c r="F31" s="260"/>
      <c r="G31" s="261"/>
      <c r="H31" s="309">
        <f>SUMPRODUCT('Anexo C.6a'!$F33:$AT33,Multiplicadores!$D$16:$AR$16,Multiplicadores!$D$23:$AR$23)/Multiplicadores!$D$23</f>
        <v>0</v>
      </c>
      <c r="I31" s="260"/>
      <c r="J31" s="261"/>
      <c r="K31" s="309">
        <f>SUMPRODUCT('Anexo C.6b'!$F33:$AT33,Multiplicadores!$D$16:$AR$16,Multiplicadores!$D$23:$AR$23)/Multiplicadores!$D$23</f>
        <v>0</v>
      </c>
      <c r="L31" s="260"/>
      <c r="M31" s="261"/>
      <c r="N31" s="309">
        <f>SUMPRODUCT('Anexo C.6c'!$F33:$AT33,Multiplicadores!$D$16:$AR$16,Multiplicadores!$D$23:$AR$23)/Multiplicadores!$D$23</f>
        <v>0</v>
      </c>
      <c r="O31" s="260"/>
      <c r="P31" s="261"/>
      <c r="Q31" s="309">
        <f>SUMPRODUCT('Anexo C.6d'!$F33:$AT33,Multiplicadores!$D$16:$AR$16,Multiplicadores!$D$23:$AR$23)/Multiplicadores!$D$23</f>
        <v>0</v>
      </c>
      <c r="R31" s="260">
        <f t="shared" si="6"/>
        <v>0</v>
      </c>
      <c r="S31" s="261">
        <f t="shared" si="6"/>
        <v>0</v>
      </c>
      <c r="T31" s="309">
        <f t="shared" si="6"/>
        <v>0</v>
      </c>
      <c r="W31" s="251"/>
    </row>
    <row r="32" spans="1:23" x14ac:dyDescent="0.2">
      <c r="A32" s="214"/>
      <c r="B32" s="30" t="s">
        <v>79</v>
      </c>
      <c r="C32" s="31" t="s">
        <v>73</v>
      </c>
      <c r="D32" s="453"/>
      <c r="E32" s="45"/>
      <c r="F32" s="260"/>
      <c r="G32" s="261"/>
      <c r="H32" s="309">
        <f>SUMPRODUCT('Anexo C.6a'!$F34:$AT34,Multiplicadores!$D$16:$AR$16,Multiplicadores!$D$23:$AR$23)/Multiplicadores!$D$23</f>
        <v>0</v>
      </c>
      <c r="I32" s="260"/>
      <c r="J32" s="261"/>
      <c r="K32" s="309">
        <f>SUMPRODUCT('Anexo C.6b'!$F34:$AT34,Multiplicadores!$D$16:$AR$16,Multiplicadores!$D$23:$AR$23)/Multiplicadores!$D$23</f>
        <v>0</v>
      </c>
      <c r="L32" s="260"/>
      <c r="M32" s="261"/>
      <c r="N32" s="309">
        <f>SUMPRODUCT('Anexo C.6c'!$F34:$AT34,Multiplicadores!$D$16:$AR$16,Multiplicadores!$D$23:$AR$23)/Multiplicadores!$D$23</f>
        <v>0</v>
      </c>
      <c r="O32" s="260"/>
      <c r="P32" s="261"/>
      <c r="Q32" s="309">
        <f>SUMPRODUCT('Anexo C.6d'!$F34:$AT34,Multiplicadores!$D$16:$AR$16,Multiplicadores!$D$23:$AR$23)/Multiplicadores!$D$23</f>
        <v>0</v>
      </c>
      <c r="R32" s="260">
        <f t="shared" si="6"/>
        <v>0</v>
      </c>
      <c r="S32" s="261">
        <f t="shared" si="6"/>
        <v>0</v>
      </c>
      <c r="T32" s="309">
        <f t="shared" si="6"/>
        <v>0</v>
      </c>
      <c r="W32" s="251"/>
    </row>
    <row r="33" spans="1:23" x14ac:dyDescent="0.2">
      <c r="A33" s="214"/>
      <c r="B33" s="30" t="s">
        <v>80</v>
      </c>
      <c r="C33" s="31" t="s">
        <v>74</v>
      </c>
      <c r="D33" s="453"/>
      <c r="E33" s="45"/>
      <c r="F33" s="260"/>
      <c r="G33" s="261"/>
      <c r="H33" s="309">
        <f>SUMPRODUCT('Anexo C.6a'!$F35:$AT35,Multiplicadores!$D$16:$AR$16,Multiplicadores!$D$23:$AR$23)/Multiplicadores!$D$23</f>
        <v>0</v>
      </c>
      <c r="I33" s="260"/>
      <c r="J33" s="261"/>
      <c r="K33" s="309">
        <f>SUMPRODUCT('Anexo C.6b'!$F35:$AT35,Multiplicadores!$D$16:$AR$16,Multiplicadores!$D$23:$AR$23)/Multiplicadores!$D$23</f>
        <v>0</v>
      </c>
      <c r="L33" s="260"/>
      <c r="M33" s="261"/>
      <c r="N33" s="309">
        <f>SUMPRODUCT('Anexo C.6c'!$F35:$AT35,Multiplicadores!$D$16:$AR$16,Multiplicadores!$D$23:$AR$23)/Multiplicadores!$D$23</f>
        <v>0</v>
      </c>
      <c r="O33" s="260"/>
      <c r="P33" s="261"/>
      <c r="Q33" s="309">
        <f>SUMPRODUCT('Anexo C.6d'!$F35:$AT35,Multiplicadores!$D$16:$AR$16,Multiplicadores!$D$23:$AR$23)/Multiplicadores!$D$23</f>
        <v>0</v>
      </c>
      <c r="R33" s="260">
        <f t="shared" si="6"/>
        <v>0</v>
      </c>
      <c r="S33" s="261">
        <f t="shared" si="6"/>
        <v>0</v>
      </c>
      <c r="T33" s="309">
        <f t="shared" si="6"/>
        <v>0</v>
      </c>
      <c r="W33" s="251"/>
    </row>
    <row r="34" spans="1:23" x14ac:dyDescent="0.2">
      <c r="A34" s="214"/>
      <c r="B34" s="30" t="s">
        <v>81</v>
      </c>
      <c r="C34" s="31" t="s">
        <v>75</v>
      </c>
      <c r="D34" s="453"/>
      <c r="E34" s="45"/>
      <c r="F34" s="260"/>
      <c r="G34" s="261"/>
      <c r="H34" s="309">
        <f>SUMPRODUCT('Anexo C.6a'!$F36:$AT36,Multiplicadores!$D$16:$AR$16,Multiplicadores!$D$23:$AR$23)/Multiplicadores!$D$23</f>
        <v>0</v>
      </c>
      <c r="I34" s="260"/>
      <c r="J34" s="261"/>
      <c r="K34" s="309">
        <f>SUMPRODUCT('Anexo C.6b'!$F36:$AT36,Multiplicadores!$D$16:$AR$16,Multiplicadores!$D$23:$AR$23)/Multiplicadores!$D$23</f>
        <v>0</v>
      </c>
      <c r="L34" s="260"/>
      <c r="M34" s="261"/>
      <c r="N34" s="309">
        <f>SUMPRODUCT('Anexo C.6c'!$F36:$AT36,Multiplicadores!$D$16:$AR$16,Multiplicadores!$D$23:$AR$23)/Multiplicadores!$D$23</f>
        <v>0</v>
      </c>
      <c r="O34" s="260"/>
      <c r="P34" s="261"/>
      <c r="Q34" s="309">
        <f>SUMPRODUCT('Anexo C.6d'!$F36:$AT36,Multiplicadores!$D$16:$AR$16,Multiplicadores!$D$23:$AR$23)/Multiplicadores!$D$23</f>
        <v>0</v>
      </c>
      <c r="R34" s="260">
        <f t="shared" si="6"/>
        <v>0</v>
      </c>
      <c r="S34" s="261">
        <f t="shared" si="6"/>
        <v>0</v>
      </c>
      <c r="T34" s="309">
        <f t="shared" si="6"/>
        <v>0</v>
      </c>
      <c r="W34" s="251"/>
    </row>
    <row r="35" spans="1:23" x14ac:dyDescent="0.2">
      <c r="A35" s="214"/>
      <c r="B35" s="30" t="s">
        <v>82</v>
      </c>
      <c r="C35" s="31" t="s">
        <v>76</v>
      </c>
      <c r="D35" s="453"/>
      <c r="E35" s="45"/>
      <c r="F35" s="260"/>
      <c r="G35" s="261"/>
      <c r="H35" s="309">
        <f>SUMPRODUCT('Anexo C.6a'!$F37:$AT37,Multiplicadores!$D$16:$AR$16,Multiplicadores!$D$23:$AR$23)/Multiplicadores!$D$23</f>
        <v>0</v>
      </c>
      <c r="I35" s="260"/>
      <c r="J35" s="261"/>
      <c r="K35" s="309">
        <f>SUMPRODUCT('Anexo C.6b'!$F37:$AT37,Multiplicadores!$D$16:$AR$16,Multiplicadores!$D$23:$AR$23)/Multiplicadores!$D$23</f>
        <v>0</v>
      </c>
      <c r="L35" s="260"/>
      <c r="M35" s="261"/>
      <c r="N35" s="309">
        <f>SUMPRODUCT('Anexo C.6c'!$F37:$AT37,Multiplicadores!$D$16:$AR$16,Multiplicadores!$D$23:$AR$23)/Multiplicadores!$D$23</f>
        <v>0</v>
      </c>
      <c r="O35" s="260"/>
      <c r="P35" s="261"/>
      <c r="Q35" s="309">
        <f>SUMPRODUCT('Anexo C.6d'!$F37:$AT37,Multiplicadores!$D$16:$AR$16,Multiplicadores!$D$23:$AR$23)/Multiplicadores!$D$23</f>
        <v>0</v>
      </c>
      <c r="R35" s="260">
        <f t="shared" si="6"/>
        <v>0</v>
      </c>
      <c r="S35" s="261">
        <f t="shared" si="6"/>
        <v>0</v>
      </c>
      <c r="T35" s="309">
        <f t="shared" si="6"/>
        <v>0</v>
      </c>
      <c r="W35" s="251"/>
    </row>
    <row r="36" spans="1:23" x14ac:dyDescent="0.2">
      <c r="A36" s="214"/>
      <c r="B36" s="30" t="s">
        <v>88</v>
      </c>
      <c r="C36" s="31" t="s">
        <v>83</v>
      </c>
      <c r="D36" s="453"/>
      <c r="E36" s="45"/>
      <c r="F36" s="260"/>
      <c r="G36" s="261"/>
      <c r="H36" s="309">
        <f>SUMPRODUCT('Anexo C.6a'!$F38:$AT38,Multiplicadores!$D$16:$AR$16,Multiplicadores!$D$23:$AR$23)/Multiplicadores!$D$23</f>
        <v>0</v>
      </c>
      <c r="I36" s="260"/>
      <c r="J36" s="261"/>
      <c r="K36" s="309">
        <f>SUMPRODUCT('Anexo C.6b'!$F38:$AT38,Multiplicadores!$D$16:$AR$16,Multiplicadores!$D$23:$AR$23)/Multiplicadores!$D$23</f>
        <v>0</v>
      </c>
      <c r="L36" s="260"/>
      <c r="M36" s="261"/>
      <c r="N36" s="309">
        <f>SUMPRODUCT('Anexo C.6c'!$F38:$AT38,Multiplicadores!$D$16:$AR$16,Multiplicadores!$D$23:$AR$23)/Multiplicadores!$D$23</f>
        <v>0</v>
      </c>
      <c r="O36" s="260"/>
      <c r="P36" s="261"/>
      <c r="Q36" s="309">
        <f>SUMPRODUCT('Anexo C.6d'!$F38:$AT38,Multiplicadores!$D$16:$AR$16,Multiplicadores!$D$23:$AR$23)/Multiplicadores!$D$23</f>
        <v>0</v>
      </c>
      <c r="R36" s="260">
        <f t="shared" si="6"/>
        <v>0</v>
      </c>
      <c r="S36" s="261">
        <f t="shared" si="6"/>
        <v>0</v>
      </c>
      <c r="T36" s="309">
        <f t="shared" si="6"/>
        <v>0</v>
      </c>
      <c r="W36" s="251"/>
    </row>
    <row r="37" spans="1:23" x14ac:dyDescent="0.2">
      <c r="A37" s="214"/>
      <c r="B37" s="30" t="s">
        <v>89</v>
      </c>
      <c r="C37" s="31" t="s">
        <v>84</v>
      </c>
      <c r="D37" s="453"/>
      <c r="E37" s="45"/>
      <c r="F37" s="260"/>
      <c r="G37" s="261"/>
      <c r="H37" s="309">
        <f>SUMPRODUCT('Anexo C.6a'!$F39:$AT39,Multiplicadores!$D$16:$AR$16,Multiplicadores!$D$23:$AR$23)/Multiplicadores!$D$23</f>
        <v>0</v>
      </c>
      <c r="I37" s="260"/>
      <c r="J37" s="261"/>
      <c r="K37" s="309">
        <f>SUMPRODUCT('Anexo C.6b'!$F39:$AT39,Multiplicadores!$D$16:$AR$16,Multiplicadores!$D$23:$AR$23)/Multiplicadores!$D$23</f>
        <v>0</v>
      </c>
      <c r="L37" s="260"/>
      <c r="M37" s="261"/>
      <c r="N37" s="309">
        <f>SUMPRODUCT('Anexo C.6c'!$F39:$AT39,Multiplicadores!$D$16:$AR$16,Multiplicadores!$D$23:$AR$23)/Multiplicadores!$D$23</f>
        <v>0</v>
      </c>
      <c r="O37" s="260"/>
      <c r="P37" s="261"/>
      <c r="Q37" s="309">
        <f>SUMPRODUCT('Anexo C.6d'!$F39:$AT39,Multiplicadores!$D$16:$AR$16,Multiplicadores!$D$23:$AR$23)/Multiplicadores!$D$23</f>
        <v>0</v>
      </c>
      <c r="R37" s="260">
        <f t="shared" si="6"/>
        <v>0</v>
      </c>
      <c r="S37" s="261">
        <f t="shared" si="6"/>
        <v>0</v>
      </c>
      <c r="T37" s="309">
        <f t="shared" si="6"/>
        <v>0</v>
      </c>
      <c r="W37" s="251"/>
    </row>
    <row r="38" spans="1:23" x14ac:dyDescent="0.2">
      <c r="A38" s="214"/>
      <c r="B38" s="30" t="s">
        <v>90</v>
      </c>
      <c r="C38" s="31" t="s">
        <v>85</v>
      </c>
      <c r="D38" s="453"/>
      <c r="E38" s="45"/>
      <c r="F38" s="260"/>
      <c r="G38" s="261"/>
      <c r="H38" s="309">
        <f>SUMPRODUCT('Anexo C.6a'!$F40:$AT40,Multiplicadores!$D$16:$AR$16,Multiplicadores!$D$23:$AR$23)/Multiplicadores!$D$23</f>
        <v>0</v>
      </c>
      <c r="I38" s="260"/>
      <c r="J38" s="261"/>
      <c r="K38" s="309">
        <f>SUMPRODUCT('Anexo C.6b'!$F40:$AT40,Multiplicadores!$D$16:$AR$16,Multiplicadores!$D$23:$AR$23)/Multiplicadores!$D$23</f>
        <v>0</v>
      </c>
      <c r="L38" s="260"/>
      <c r="M38" s="261"/>
      <c r="N38" s="309">
        <f>SUMPRODUCT('Anexo C.6c'!$F40:$AT40,Multiplicadores!$D$16:$AR$16,Multiplicadores!$D$23:$AR$23)/Multiplicadores!$D$23</f>
        <v>0</v>
      </c>
      <c r="O38" s="260"/>
      <c r="P38" s="261"/>
      <c r="Q38" s="309">
        <f>SUMPRODUCT('Anexo C.6d'!$F40:$AT40,Multiplicadores!$D$16:$AR$16,Multiplicadores!$D$23:$AR$23)/Multiplicadores!$D$23</f>
        <v>0</v>
      </c>
      <c r="R38" s="260">
        <f t="shared" si="6"/>
        <v>0</v>
      </c>
      <c r="S38" s="261">
        <f t="shared" si="6"/>
        <v>0</v>
      </c>
      <c r="T38" s="309">
        <f t="shared" si="6"/>
        <v>0</v>
      </c>
      <c r="W38" s="251"/>
    </row>
    <row r="39" spans="1:23" s="29" customFormat="1" ht="15" x14ac:dyDescent="0.2">
      <c r="A39" s="214"/>
      <c r="B39" s="35" t="s">
        <v>91</v>
      </c>
      <c r="C39" s="36" t="s">
        <v>86</v>
      </c>
      <c r="D39" s="453"/>
      <c r="E39" s="28"/>
      <c r="F39" s="260"/>
      <c r="G39" s="261"/>
      <c r="H39" s="309">
        <f>SUMPRODUCT('Anexo C.6a'!$F41:$AT41,Multiplicadores!$D$16:$AR$16,Multiplicadores!$D$23:$AR$23)/Multiplicadores!$D$23</f>
        <v>0</v>
      </c>
      <c r="I39" s="260"/>
      <c r="J39" s="261"/>
      <c r="K39" s="309">
        <f>SUMPRODUCT('Anexo C.6b'!$F41:$AT41,Multiplicadores!$D$16:$AR$16,Multiplicadores!$D$23:$AR$23)/Multiplicadores!$D$23</f>
        <v>0</v>
      </c>
      <c r="L39" s="260"/>
      <c r="M39" s="261"/>
      <c r="N39" s="309">
        <f>SUMPRODUCT('Anexo C.6c'!$F41:$AT41,Multiplicadores!$D$16:$AR$16,Multiplicadores!$D$23:$AR$23)/Multiplicadores!$D$23</f>
        <v>0</v>
      </c>
      <c r="O39" s="260"/>
      <c r="P39" s="261"/>
      <c r="Q39" s="309">
        <f>SUMPRODUCT('Anexo C.6d'!$F41:$AT41,Multiplicadores!$D$16:$AR$16,Multiplicadores!$D$23:$AR$23)/Multiplicadores!$D$23</f>
        <v>0</v>
      </c>
      <c r="R39" s="260">
        <f t="shared" si="6"/>
        <v>0</v>
      </c>
      <c r="S39" s="261">
        <f t="shared" si="6"/>
        <v>0</v>
      </c>
      <c r="T39" s="309">
        <f t="shared" si="6"/>
        <v>0</v>
      </c>
      <c r="V39" s="21"/>
      <c r="W39" s="252"/>
    </row>
    <row r="40" spans="1:23" s="29" customFormat="1" ht="15.75" thickBot="1" x14ac:dyDescent="0.25">
      <c r="A40" s="215"/>
      <c r="B40" s="40" t="s">
        <v>92</v>
      </c>
      <c r="C40" s="41" t="s">
        <v>87</v>
      </c>
      <c r="D40" s="454"/>
      <c r="E40" s="28"/>
      <c r="F40" s="262"/>
      <c r="G40" s="263"/>
      <c r="H40" s="310">
        <f>SUMPRODUCT('Anexo C.6a'!$F42:$AT42,Multiplicadores!$D$16:$AR$16,Multiplicadores!$D$23:$AR$23)/Multiplicadores!$D$23</f>
        <v>0</v>
      </c>
      <c r="I40" s="262"/>
      <c r="J40" s="263"/>
      <c r="K40" s="310">
        <f>SUMPRODUCT('Anexo C.6b'!$F42:$AT42,Multiplicadores!$D$16:$AR$16,Multiplicadores!$D$23:$AR$23)/Multiplicadores!$D$23</f>
        <v>0</v>
      </c>
      <c r="L40" s="262"/>
      <c r="M40" s="263"/>
      <c r="N40" s="310">
        <f>SUMPRODUCT('Anexo C.6c'!$F42:$AT42,Multiplicadores!$D$16:$AR$16,Multiplicadores!$D$23:$AR$23)/Multiplicadores!$D$23</f>
        <v>0</v>
      </c>
      <c r="O40" s="262"/>
      <c r="P40" s="263"/>
      <c r="Q40" s="310">
        <f>SUMPRODUCT('Anexo C.6d'!$F42:$AT42,Multiplicadores!$D$16:$AR$16,Multiplicadores!$D$23:$AR$23)/Multiplicadores!$D$23</f>
        <v>0</v>
      </c>
      <c r="R40" s="262">
        <f t="shared" si="6"/>
        <v>0</v>
      </c>
      <c r="S40" s="263">
        <f t="shared" si="6"/>
        <v>0</v>
      </c>
      <c r="T40" s="310">
        <f t="shared" si="6"/>
        <v>0</v>
      </c>
      <c r="V40" s="21"/>
      <c r="W40" s="252"/>
    </row>
    <row r="41" spans="1:23" ht="15" thickBot="1" x14ac:dyDescent="0.25">
      <c r="A41" s="27"/>
      <c r="B41" s="27"/>
      <c r="C41" s="27"/>
      <c r="D41" s="27"/>
      <c r="E41" s="27"/>
      <c r="F41" s="176"/>
      <c r="G41" s="176"/>
      <c r="H41" s="176"/>
      <c r="I41" s="176"/>
      <c r="J41" s="176"/>
      <c r="K41" s="176"/>
      <c r="L41" s="176"/>
      <c r="M41" s="176"/>
      <c r="N41" s="176"/>
      <c r="O41" s="176"/>
      <c r="P41" s="176"/>
      <c r="Q41" s="176"/>
      <c r="R41" s="176"/>
      <c r="S41" s="176"/>
      <c r="T41" s="176"/>
      <c r="W41" s="251"/>
    </row>
    <row r="42" spans="1:23" s="29" customFormat="1" ht="15.75" thickBot="1" x14ac:dyDescent="0.25">
      <c r="A42" s="210" t="s">
        <v>94</v>
      </c>
      <c r="B42" s="211"/>
      <c r="C42" s="211"/>
      <c r="D42" s="212"/>
      <c r="E42" s="28"/>
      <c r="F42" s="254">
        <f t="shared" ref="F42:Q42" si="7">SUM(F43:F53)</f>
        <v>0</v>
      </c>
      <c r="G42" s="255">
        <f t="shared" si="7"/>
        <v>0</v>
      </c>
      <c r="H42" s="255">
        <f t="shared" si="7"/>
        <v>0</v>
      </c>
      <c r="I42" s="254">
        <f t="shared" si="7"/>
        <v>0</v>
      </c>
      <c r="J42" s="255">
        <f t="shared" si="7"/>
        <v>0</v>
      </c>
      <c r="K42" s="255">
        <f t="shared" si="7"/>
        <v>0</v>
      </c>
      <c r="L42" s="254">
        <f t="shared" si="7"/>
        <v>0</v>
      </c>
      <c r="M42" s="255">
        <f t="shared" si="7"/>
        <v>0</v>
      </c>
      <c r="N42" s="255">
        <f t="shared" si="7"/>
        <v>0</v>
      </c>
      <c r="O42" s="254">
        <f t="shared" si="7"/>
        <v>0</v>
      </c>
      <c r="P42" s="255">
        <f t="shared" si="7"/>
        <v>0</v>
      </c>
      <c r="Q42" s="255">
        <f t="shared" si="7"/>
        <v>0</v>
      </c>
      <c r="R42" s="254">
        <f t="shared" ref="R42:T53" si="8">F42+I42+L42+O42</f>
        <v>0</v>
      </c>
      <c r="S42" s="255">
        <f t="shared" si="8"/>
        <v>0</v>
      </c>
      <c r="T42" s="255">
        <f t="shared" si="8"/>
        <v>0</v>
      </c>
      <c r="W42" s="252"/>
    </row>
    <row r="43" spans="1:23" ht="14.25" customHeight="1" x14ac:dyDescent="0.2">
      <c r="A43" s="213"/>
      <c r="B43" s="30" t="s">
        <v>77</v>
      </c>
      <c r="C43" s="31" t="s">
        <v>71</v>
      </c>
      <c r="D43" s="453" t="s">
        <v>54</v>
      </c>
      <c r="E43" s="45"/>
      <c r="F43" s="256"/>
      <c r="G43" s="257"/>
      <c r="H43" s="307">
        <f>SUMPRODUCT('Anexo C.6a'!$F45:$AT45,Multiplicadores!$D$16:$AR$16,Multiplicadores!$D$23:$AR$23)/Multiplicadores!$D$23</f>
        <v>0</v>
      </c>
      <c r="I43" s="256"/>
      <c r="J43" s="257"/>
      <c r="K43" s="307">
        <f>SUMPRODUCT('Anexo C.6b'!$F45:$AT45,Multiplicadores!$D$16:$AR$16,Multiplicadores!$D$23:$AR$23)/Multiplicadores!$D$23</f>
        <v>0</v>
      </c>
      <c r="L43" s="256"/>
      <c r="M43" s="257"/>
      <c r="N43" s="307">
        <f>SUMPRODUCT('Anexo C.6c'!$F45:$AT45,Multiplicadores!$D$16:$AR$16,Multiplicadores!$D$23:$AR$23)/Multiplicadores!$D$23</f>
        <v>0</v>
      </c>
      <c r="O43" s="256"/>
      <c r="P43" s="257"/>
      <c r="Q43" s="307">
        <f>SUMPRODUCT('Anexo C.6d'!$F45:$AT45,Multiplicadores!$D$16:$AR$16,Multiplicadores!$D$23:$AR$23)/Multiplicadores!$D$23</f>
        <v>0</v>
      </c>
      <c r="R43" s="256">
        <f t="shared" si="8"/>
        <v>0</v>
      </c>
      <c r="S43" s="257">
        <f t="shared" si="8"/>
        <v>0</v>
      </c>
      <c r="T43" s="307">
        <f t="shared" si="8"/>
        <v>0</v>
      </c>
      <c r="W43" s="251"/>
    </row>
    <row r="44" spans="1:23" x14ac:dyDescent="0.2">
      <c r="A44" s="214"/>
      <c r="B44" s="30" t="s">
        <v>78</v>
      </c>
      <c r="C44" s="31" t="s">
        <v>72</v>
      </c>
      <c r="D44" s="453"/>
      <c r="E44" s="45"/>
      <c r="F44" s="260"/>
      <c r="G44" s="261"/>
      <c r="H44" s="309">
        <f>SUMPRODUCT('Anexo C.6a'!$F46:$AT46,Multiplicadores!$D$16:$AR$16,Multiplicadores!$D$23:$AR$23)/Multiplicadores!$D$23</f>
        <v>0</v>
      </c>
      <c r="I44" s="260"/>
      <c r="J44" s="261"/>
      <c r="K44" s="309">
        <f>SUMPRODUCT('Anexo C.6b'!$F46:$AT46,Multiplicadores!$D$16:$AR$16,Multiplicadores!$D$23:$AR$23)/Multiplicadores!$D$23</f>
        <v>0</v>
      </c>
      <c r="L44" s="260"/>
      <c r="M44" s="261"/>
      <c r="N44" s="309">
        <f>SUMPRODUCT('Anexo C.6c'!$F46:$AT46,Multiplicadores!$D$16:$AR$16,Multiplicadores!$D$23:$AR$23)/Multiplicadores!$D$23</f>
        <v>0</v>
      </c>
      <c r="O44" s="260"/>
      <c r="P44" s="261"/>
      <c r="Q44" s="309">
        <f>SUMPRODUCT('Anexo C.6d'!$F46:$AT46,Multiplicadores!$D$16:$AR$16,Multiplicadores!$D$23:$AR$23)/Multiplicadores!$D$23</f>
        <v>0</v>
      </c>
      <c r="R44" s="260">
        <f t="shared" si="8"/>
        <v>0</v>
      </c>
      <c r="S44" s="261">
        <f t="shared" si="8"/>
        <v>0</v>
      </c>
      <c r="T44" s="309">
        <f t="shared" si="8"/>
        <v>0</v>
      </c>
      <c r="W44" s="251"/>
    </row>
    <row r="45" spans="1:23" x14ac:dyDescent="0.2">
      <c r="A45" s="214"/>
      <c r="B45" s="30" t="s">
        <v>79</v>
      </c>
      <c r="C45" s="31" t="s">
        <v>73</v>
      </c>
      <c r="D45" s="453"/>
      <c r="E45" s="45"/>
      <c r="F45" s="260"/>
      <c r="G45" s="261"/>
      <c r="H45" s="309">
        <f>SUMPRODUCT('Anexo C.6a'!$F47:$AT47,Multiplicadores!$D$16:$AR$16,Multiplicadores!$D$23:$AR$23)/Multiplicadores!$D$23</f>
        <v>0</v>
      </c>
      <c r="I45" s="260"/>
      <c r="J45" s="261"/>
      <c r="K45" s="309">
        <f>SUMPRODUCT('Anexo C.6b'!$F47:$AT47,Multiplicadores!$D$16:$AR$16,Multiplicadores!$D$23:$AR$23)/Multiplicadores!$D$23</f>
        <v>0</v>
      </c>
      <c r="L45" s="260"/>
      <c r="M45" s="261"/>
      <c r="N45" s="309">
        <f>SUMPRODUCT('Anexo C.6c'!$F47:$AT47,Multiplicadores!$D$16:$AR$16,Multiplicadores!$D$23:$AR$23)/Multiplicadores!$D$23</f>
        <v>0</v>
      </c>
      <c r="O45" s="260"/>
      <c r="P45" s="261"/>
      <c r="Q45" s="309">
        <f>SUMPRODUCT('Anexo C.6d'!$F47:$AT47,Multiplicadores!$D$16:$AR$16,Multiplicadores!$D$23:$AR$23)/Multiplicadores!$D$23</f>
        <v>0</v>
      </c>
      <c r="R45" s="260">
        <f t="shared" si="8"/>
        <v>0</v>
      </c>
      <c r="S45" s="261">
        <f t="shared" si="8"/>
        <v>0</v>
      </c>
      <c r="T45" s="309">
        <f t="shared" si="8"/>
        <v>0</v>
      </c>
      <c r="W45" s="251"/>
    </row>
    <row r="46" spans="1:23" x14ac:dyDescent="0.2">
      <c r="A46" s="214"/>
      <c r="B46" s="30" t="s">
        <v>80</v>
      </c>
      <c r="C46" s="31" t="s">
        <v>74</v>
      </c>
      <c r="D46" s="453"/>
      <c r="E46" s="45"/>
      <c r="F46" s="260"/>
      <c r="G46" s="261"/>
      <c r="H46" s="309">
        <f>SUMPRODUCT('Anexo C.6a'!$F48:$AT48,Multiplicadores!$D$16:$AR$16,Multiplicadores!$D$23:$AR$23)/Multiplicadores!$D$23</f>
        <v>0</v>
      </c>
      <c r="I46" s="260"/>
      <c r="J46" s="261"/>
      <c r="K46" s="309">
        <f>SUMPRODUCT('Anexo C.6b'!$F48:$AT48,Multiplicadores!$D$16:$AR$16,Multiplicadores!$D$23:$AR$23)/Multiplicadores!$D$23</f>
        <v>0</v>
      </c>
      <c r="L46" s="260"/>
      <c r="M46" s="261"/>
      <c r="N46" s="309">
        <f>SUMPRODUCT('Anexo C.6c'!$F48:$AT48,Multiplicadores!$D$16:$AR$16,Multiplicadores!$D$23:$AR$23)/Multiplicadores!$D$23</f>
        <v>0</v>
      </c>
      <c r="O46" s="260"/>
      <c r="P46" s="261"/>
      <c r="Q46" s="309">
        <f>SUMPRODUCT('Anexo C.6d'!$F48:$AT48,Multiplicadores!$D$16:$AR$16,Multiplicadores!$D$23:$AR$23)/Multiplicadores!$D$23</f>
        <v>0</v>
      </c>
      <c r="R46" s="260">
        <f t="shared" si="8"/>
        <v>0</v>
      </c>
      <c r="S46" s="261">
        <f t="shared" si="8"/>
        <v>0</v>
      </c>
      <c r="T46" s="309">
        <f t="shared" si="8"/>
        <v>0</v>
      </c>
      <c r="W46" s="251"/>
    </row>
    <row r="47" spans="1:23" x14ac:dyDescent="0.2">
      <c r="A47" s="214"/>
      <c r="B47" s="30" t="s">
        <v>81</v>
      </c>
      <c r="C47" s="31" t="s">
        <v>75</v>
      </c>
      <c r="D47" s="453"/>
      <c r="E47" s="45"/>
      <c r="F47" s="260"/>
      <c r="G47" s="261"/>
      <c r="H47" s="309">
        <f>SUMPRODUCT('Anexo C.6a'!$F49:$AT49,Multiplicadores!$D$16:$AR$16,Multiplicadores!$D$23:$AR$23)/Multiplicadores!$D$23</f>
        <v>0</v>
      </c>
      <c r="I47" s="260"/>
      <c r="J47" s="261"/>
      <c r="K47" s="309">
        <f>SUMPRODUCT('Anexo C.6b'!$F49:$AT49,Multiplicadores!$D$16:$AR$16,Multiplicadores!$D$23:$AR$23)/Multiplicadores!$D$23</f>
        <v>0</v>
      </c>
      <c r="L47" s="260"/>
      <c r="M47" s="261"/>
      <c r="N47" s="309">
        <f>SUMPRODUCT('Anexo C.6c'!$F49:$AT49,Multiplicadores!$D$16:$AR$16,Multiplicadores!$D$23:$AR$23)/Multiplicadores!$D$23</f>
        <v>0</v>
      </c>
      <c r="O47" s="260"/>
      <c r="P47" s="261"/>
      <c r="Q47" s="309">
        <f>SUMPRODUCT('Anexo C.6d'!$F49:$AT49,Multiplicadores!$D$16:$AR$16,Multiplicadores!$D$23:$AR$23)/Multiplicadores!$D$23</f>
        <v>0</v>
      </c>
      <c r="R47" s="260">
        <f t="shared" si="8"/>
        <v>0</v>
      </c>
      <c r="S47" s="261">
        <f t="shared" si="8"/>
        <v>0</v>
      </c>
      <c r="T47" s="309">
        <f t="shared" si="8"/>
        <v>0</v>
      </c>
      <c r="W47" s="251"/>
    </row>
    <row r="48" spans="1:23" x14ac:dyDescent="0.2">
      <c r="A48" s="214"/>
      <c r="B48" s="30" t="s">
        <v>82</v>
      </c>
      <c r="C48" s="31" t="s">
        <v>76</v>
      </c>
      <c r="D48" s="453"/>
      <c r="E48" s="45"/>
      <c r="F48" s="260"/>
      <c r="G48" s="261"/>
      <c r="H48" s="309">
        <f>SUMPRODUCT('Anexo C.6a'!$F50:$AT50,Multiplicadores!$D$16:$AR$16,Multiplicadores!$D$23:$AR$23)/Multiplicadores!$D$23</f>
        <v>0</v>
      </c>
      <c r="I48" s="260"/>
      <c r="J48" s="261"/>
      <c r="K48" s="309">
        <f>SUMPRODUCT('Anexo C.6b'!$F50:$AT50,Multiplicadores!$D$16:$AR$16,Multiplicadores!$D$23:$AR$23)/Multiplicadores!$D$23</f>
        <v>0</v>
      </c>
      <c r="L48" s="260"/>
      <c r="M48" s="261"/>
      <c r="N48" s="309">
        <f>SUMPRODUCT('Anexo C.6c'!$F50:$AT50,Multiplicadores!$D$16:$AR$16,Multiplicadores!$D$23:$AR$23)/Multiplicadores!$D$23</f>
        <v>0</v>
      </c>
      <c r="O48" s="260"/>
      <c r="P48" s="261"/>
      <c r="Q48" s="309">
        <f>SUMPRODUCT('Anexo C.6d'!$F50:$AT50,Multiplicadores!$D$16:$AR$16,Multiplicadores!$D$23:$AR$23)/Multiplicadores!$D$23</f>
        <v>0</v>
      </c>
      <c r="R48" s="260">
        <f t="shared" si="8"/>
        <v>0</v>
      </c>
      <c r="S48" s="261">
        <f t="shared" si="8"/>
        <v>0</v>
      </c>
      <c r="T48" s="309">
        <f t="shared" si="8"/>
        <v>0</v>
      </c>
      <c r="W48" s="251"/>
    </row>
    <row r="49" spans="1:23" x14ac:dyDescent="0.2">
      <c r="A49" s="214"/>
      <c r="B49" s="30" t="s">
        <v>88</v>
      </c>
      <c r="C49" s="31" t="s">
        <v>83</v>
      </c>
      <c r="D49" s="453"/>
      <c r="E49" s="45"/>
      <c r="F49" s="260"/>
      <c r="G49" s="261"/>
      <c r="H49" s="309">
        <f>SUMPRODUCT('Anexo C.6a'!$F51:$AT51,Multiplicadores!$D$16:$AR$16,Multiplicadores!$D$23:$AR$23)/Multiplicadores!$D$23</f>
        <v>0</v>
      </c>
      <c r="I49" s="260"/>
      <c r="J49" s="261"/>
      <c r="K49" s="309">
        <f>SUMPRODUCT('Anexo C.6b'!$F51:$AT51,Multiplicadores!$D$16:$AR$16,Multiplicadores!$D$23:$AR$23)/Multiplicadores!$D$23</f>
        <v>0</v>
      </c>
      <c r="L49" s="260"/>
      <c r="M49" s="261"/>
      <c r="N49" s="309">
        <f>SUMPRODUCT('Anexo C.6c'!$F51:$AT51,Multiplicadores!$D$16:$AR$16,Multiplicadores!$D$23:$AR$23)/Multiplicadores!$D$23</f>
        <v>0</v>
      </c>
      <c r="O49" s="260"/>
      <c r="P49" s="261"/>
      <c r="Q49" s="309">
        <f>SUMPRODUCT('Anexo C.6d'!$F51:$AT51,Multiplicadores!$D$16:$AR$16,Multiplicadores!$D$23:$AR$23)/Multiplicadores!$D$23</f>
        <v>0</v>
      </c>
      <c r="R49" s="260">
        <f t="shared" si="8"/>
        <v>0</v>
      </c>
      <c r="S49" s="261">
        <f t="shared" si="8"/>
        <v>0</v>
      </c>
      <c r="T49" s="309">
        <f t="shared" si="8"/>
        <v>0</v>
      </c>
      <c r="W49" s="251"/>
    </row>
    <row r="50" spans="1:23" x14ac:dyDescent="0.2">
      <c r="A50" s="214"/>
      <c r="B50" s="30" t="s">
        <v>89</v>
      </c>
      <c r="C50" s="31" t="s">
        <v>84</v>
      </c>
      <c r="D50" s="453"/>
      <c r="E50" s="45"/>
      <c r="F50" s="260"/>
      <c r="G50" s="261"/>
      <c r="H50" s="309">
        <f>SUMPRODUCT('Anexo C.6a'!$F52:$AT52,Multiplicadores!$D$16:$AR$16,Multiplicadores!$D$23:$AR$23)/Multiplicadores!$D$23</f>
        <v>0</v>
      </c>
      <c r="I50" s="260"/>
      <c r="J50" s="261"/>
      <c r="K50" s="309">
        <f>SUMPRODUCT('Anexo C.6b'!$F52:$AT52,Multiplicadores!$D$16:$AR$16,Multiplicadores!$D$23:$AR$23)/Multiplicadores!$D$23</f>
        <v>0</v>
      </c>
      <c r="L50" s="260"/>
      <c r="M50" s="261"/>
      <c r="N50" s="309">
        <f>SUMPRODUCT('Anexo C.6c'!$F52:$AT52,Multiplicadores!$D$16:$AR$16,Multiplicadores!$D$23:$AR$23)/Multiplicadores!$D$23</f>
        <v>0</v>
      </c>
      <c r="O50" s="260"/>
      <c r="P50" s="261"/>
      <c r="Q50" s="309">
        <f>SUMPRODUCT('Anexo C.6d'!$F52:$AT52,Multiplicadores!$D$16:$AR$16,Multiplicadores!$D$23:$AR$23)/Multiplicadores!$D$23</f>
        <v>0</v>
      </c>
      <c r="R50" s="260">
        <f t="shared" si="8"/>
        <v>0</v>
      </c>
      <c r="S50" s="261">
        <f t="shared" si="8"/>
        <v>0</v>
      </c>
      <c r="T50" s="309">
        <f t="shared" si="8"/>
        <v>0</v>
      </c>
      <c r="W50" s="251"/>
    </row>
    <row r="51" spans="1:23" x14ac:dyDescent="0.2">
      <c r="A51" s="214"/>
      <c r="B51" s="30" t="s">
        <v>90</v>
      </c>
      <c r="C51" s="31" t="s">
        <v>85</v>
      </c>
      <c r="D51" s="453"/>
      <c r="E51" s="45"/>
      <c r="F51" s="260"/>
      <c r="G51" s="261"/>
      <c r="H51" s="309">
        <f>SUMPRODUCT('Anexo C.6a'!$F53:$AT53,Multiplicadores!$D$16:$AR$16,Multiplicadores!$D$23:$AR$23)/Multiplicadores!$D$23</f>
        <v>0</v>
      </c>
      <c r="I51" s="260"/>
      <c r="J51" s="261"/>
      <c r="K51" s="309">
        <f>SUMPRODUCT('Anexo C.6b'!$F53:$AT53,Multiplicadores!$D$16:$AR$16,Multiplicadores!$D$23:$AR$23)/Multiplicadores!$D$23</f>
        <v>0</v>
      </c>
      <c r="L51" s="260"/>
      <c r="M51" s="261"/>
      <c r="N51" s="309">
        <f>SUMPRODUCT('Anexo C.6c'!$F53:$AT53,Multiplicadores!$D$16:$AR$16,Multiplicadores!$D$23:$AR$23)/Multiplicadores!$D$23</f>
        <v>0</v>
      </c>
      <c r="O51" s="260"/>
      <c r="P51" s="261"/>
      <c r="Q51" s="309">
        <f>SUMPRODUCT('Anexo C.6d'!$F53:$AT53,Multiplicadores!$D$16:$AR$16,Multiplicadores!$D$23:$AR$23)/Multiplicadores!$D$23</f>
        <v>0</v>
      </c>
      <c r="R51" s="260">
        <f t="shared" si="8"/>
        <v>0</v>
      </c>
      <c r="S51" s="261">
        <f t="shared" si="8"/>
        <v>0</v>
      </c>
      <c r="T51" s="309">
        <f t="shared" si="8"/>
        <v>0</v>
      </c>
      <c r="W51" s="251"/>
    </row>
    <row r="52" spans="1:23" s="29" customFormat="1" ht="15" x14ac:dyDescent="0.2">
      <c r="A52" s="214"/>
      <c r="B52" s="35" t="s">
        <v>91</v>
      </c>
      <c r="C52" s="36" t="s">
        <v>86</v>
      </c>
      <c r="D52" s="453"/>
      <c r="E52" s="28"/>
      <c r="F52" s="260"/>
      <c r="G52" s="261"/>
      <c r="H52" s="309">
        <f>SUMPRODUCT('Anexo C.6a'!$F54:$AT54,Multiplicadores!$D$16:$AR$16,Multiplicadores!$D$23:$AR$23)/Multiplicadores!$D$23</f>
        <v>0</v>
      </c>
      <c r="I52" s="260"/>
      <c r="J52" s="261"/>
      <c r="K52" s="309">
        <f>SUMPRODUCT('Anexo C.6b'!$F54:$AT54,Multiplicadores!$D$16:$AR$16,Multiplicadores!$D$23:$AR$23)/Multiplicadores!$D$23</f>
        <v>0</v>
      </c>
      <c r="L52" s="260"/>
      <c r="M52" s="261"/>
      <c r="N52" s="309">
        <f>SUMPRODUCT('Anexo C.6c'!$F54:$AT54,Multiplicadores!$D$16:$AR$16,Multiplicadores!$D$23:$AR$23)/Multiplicadores!$D$23</f>
        <v>0</v>
      </c>
      <c r="O52" s="260"/>
      <c r="P52" s="261"/>
      <c r="Q52" s="309">
        <f>SUMPRODUCT('Anexo C.6d'!$F54:$AT54,Multiplicadores!$D$16:$AR$16,Multiplicadores!$D$23:$AR$23)/Multiplicadores!$D$23</f>
        <v>0</v>
      </c>
      <c r="R52" s="260">
        <f t="shared" si="8"/>
        <v>0</v>
      </c>
      <c r="S52" s="261">
        <f t="shared" si="8"/>
        <v>0</v>
      </c>
      <c r="T52" s="309">
        <f t="shared" si="8"/>
        <v>0</v>
      </c>
      <c r="V52" s="21"/>
      <c r="W52" s="251"/>
    </row>
    <row r="53" spans="1:23" s="29" customFormat="1" ht="15.75" thickBot="1" x14ac:dyDescent="0.25">
      <c r="A53" s="215"/>
      <c r="B53" s="40" t="s">
        <v>92</v>
      </c>
      <c r="C53" s="41" t="s">
        <v>87</v>
      </c>
      <c r="D53" s="454"/>
      <c r="E53" s="28"/>
      <c r="F53" s="262"/>
      <c r="G53" s="263"/>
      <c r="H53" s="310">
        <f>SUMPRODUCT('Anexo C.6a'!$F55:$AT55,Multiplicadores!$D$16:$AR$16,Multiplicadores!$D$23:$AR$23)/Multiplicadores!$D$23</f>
        <v>0</v>
      </c>
      <c r="I53" s="262"/>
      <c r="J53" s="263"/>
      <c r="K53" s="310">
        <f>SUMPRODUCT('Anexo C.6b'!$F55:$AT55,Multiplicadores!$D$16:$AR$16,Multiplicadores!$D$23:$AR$23)/Multiplicadores!$D$23</f>
        <v>0</v>
      </c>
      <c r="L53" s="262"/>
      <c r="M53" s="263"/>
      <c r="N53" s="310">
        <f>SUMPRODUCT('Anexo C.6c'!$F55:$AT55,Multiplicadores!$D$16:$AR$16,Multiplicadores!$D$23:$AR$23)/Multiplicadores!$D$23</f>
        <v>0</v>
      </c>
      <c r="O53" s="262"/>
      <c r="P53" s="263"/>
      <c r="Q53" s="310">
        <f>SUMPRODUCT('Anexo C.6d'!$F55:$AT55,Multiplicadores!$D$16:$AR$16,Multiplicadores!$D$23:$AR$23)/Multiplicadores!$D$23</f>
        <v>0</v>
      </c>
      <c r="R53" s="262">
        <f t="shared" si="8"/>
        <v>0</v>
      </c>
      <c r="S53" s="263">
        <f t="shared" si="8"/>
        <v>0</v>
      </c>
      <c r="T53" s="310">
        <f t="shared" si="8"/>
        <v>0</v>
      </c>
      <c r="V53" s="21"/>
      <c r="W53" s="251"/>
    </row>
    <row r="54" spans="1:23" s="29" customFormat="1" ht="15.75" thickBot="1" x14ac:dyDescent="0.25">
      <c r="A54" s="216"/>
      <c r="B54" s="217"/>
      <c r="C54" s="45"/>
      <c r="D54" s="218"/>
      <c r="E54" s="28"/>
      <c r="F54" s="176"/>
      <c r="G54" s="176"/>
      <c r="H54" s="176"/>
      <c r="I54" s="176"/>
      <c r="J54" s="176"/>
      <c r="K54" s="176"/>
      <c r="L54" s="176"/>
      <c r="M54" s="176"/>
      <c r="N54" s="176"/>
      <c r="O54" s="176"/>
      <c r="P54" s="176"/>
      <c r="Q54" s="176"/>
      <c r="R54" s="176"/>
      <c r="S54" s="176"/>
      <c r="T54" s="176"/>
      <c r="V54" s="21"/>
      <c r="W54" s="251"/>
    </row>
    <row r="55" spans="1:23" s="29" customFormat="1" ht="15.75" thickBot="1" x14ac:dyDescent="0.25">
      <c r="A55" s="210" t="s">
        <v>93</v>
      </c>
      <c r="B55" s="211"/>
      <c r="C55" s="211"/>
      <c r="D55" s="212"/>
      <c r="E55" s="28"/>
      <c r="F55" s="254">
        <f>SUM(F56:F66)</f>
        <v>0</v>
      </c>
      <c r="G55" s="255">
        <f>SUM(G56:G66)</f>
        <v>0</v>
      </c>
      <c r="H55" s="255">
        <f>SUM(H56:H66)</f>
        <v>0</v>
      </c>
      <c r="I55" s="254">
        <f>SUM(I56:I66)</f>
        <v>0</v>
      </c>
      <c r="J55" s="255">
        <f>SUM(J56:J66)</f>
        <v>0</v>
      </c>
      <c r="K55" s="255">
        <f t="shared" ref="K55:Q55" si="9">SUM(K56:K66)</f>
        <v>0</v>
      </c>
      <c r="L55" s="254">
        <f t="shared" si="9"/>
        <v>0</v>
      </c>
      <c r="M55" s="255">
        <f t="shared" si="9"/>
        <v>0</v>
      </c>
      <c r="N55" s="255">
        <f t="shared" si="9"/>
        <v>0</v>
      </c>
      <c r="O55" s="254">
        <f t="shared" si="9"/>
        <v>0</v>
      </c>
      <c r="P55" s="255">
        <f t="shared" si="9"/>
        <v>0</v>
      </c>
      <c r="Q55" s="255">
        <f t="shared" si="9"/>
        <v>0</v>
      </c>
      <c r="R55" s="254">
        <f t="shared" ref="R55:R66" si="10">F55+I55+L55+O55</f>
        <v>0</v>
      </c>
      <c r="S55" s="255">
        <f>G55+J55+M55+P55</f>
        <v>0</v>
      </c>
      <c r="T55" s="255">
        <f t="shared" ref="T55:T66" si="11">H55+K55+N55+Q55</f>
        <v>0</v>
      </c>
      <c r="V55" s="21"/>
      <c r="W55" s="251"/>
    </row>
    <row r="56" spans="1:23" ht="14.25" customHeight="1" x14ac:dyDescent="0.2">
      <c r="A56" s="213"/>
      <c r="B56" s="30" t="s">
        <v>77</v>
      </c>
      <c r="C56" s="31" t="s">
        <v>71</v>
      </c>
      <c r="D56" s="453" t="s">
        <v>54</v>
      </c>
      <c r="E56" s="45"/>
      <c r="F56" s="256"/>
      <c r="G56" s="257"/>
      <c r="H56" s="307">
        <f>SUMPRODUCT('Anexo C.6a'!$F58:$AT58,Multiplicadores!$D$16:$AR$16,Multiplicadores!$D$23:$AR$23)/Multiplicadores!$D$23</f>
        <v>0</v>
      </c>
      <c r="I56" s="256"/>
      <c r="J56" s="257"/>
      <c r="K56" s="307">
        <f>SUMPRODUCT('Anexo C.6b'!$F58:$AT58,Multiplicadores!$D$16:$AR$16,Multiplicadores!$D$23:$AR$23)/Multiplicadores!$D$23</f>
        <v>0</v>
      </c>
      <c r="L56" s="256"/>
      <c r="M56" s="257"/>
      <c r="N56" s="307">
        <f>SUMPRODUCT('Anexo C.6c'!$F58:$AT58,Multiplicadores!$D$16:$AR$16,Multiplicadores!$D$23:$AR$23)/Multiplicadores!$D$23</f>
        <v>0</v>
      </c>
      <c r="O56" s="256"/>
      <c r="P56" s="257"/>
      <c r="Q56" s="307">
        <f>SUMPRODUCT('Anexo C.6d'!$F58:$AT58,Multiplicadores!$D$16:$AR$16,Multiplicadores!$D$23:$AR$23)/Multiplicadores!$D$23</f>
        <v>0</v>
      </c>
      <c r="R56" s="256">
        <f t="shared" si="10"/>
        <v>0</v>
      </c>
      <c r="S56" s="257">
        <f t="shared" ref="S56:S66" si="12">G56+J56+M56+P56</f>
        <v>0</v>
      </c>
      <c r="T56" s="307">
        <f t="shared" si="11"/>
        <v>0</v>
      </c>
      <c r="V56" s="49"/>
    </row>
    <row r="57" spans="1:23" x14ac:dyDescent="0.2">
      <c r="A57" s="214"/>
      <c r="B57" s="30" t="s">
        <v>78</v>
      </c>
      <c r="C57" s="31" t="s">
        <v>72</v>
      </c>
      <c r="D57" s="453"/>
      <c r="E57" s="45"/>
      <c r="F57" s="260"/>
      <c r="G57" s="261"/>
      <c r="H57" s="309">
        <f>SUMPRODUCT('Anexo C.6a'!$F59:$AT59,Multiplicadores!$D$16:$AR$16,Multiplicadores!$D$23:$AR$23)/Multiplicadores!$D$23</f>
        <v>0</v>
      </c>
      <c r="I57" s="260"/>
      <c r="J57" s="261"/>
      <c r="K57" s="309">
        <f>SUMPRODUCT('Anexo C.6b'!$F59:$AT59,Multiplicadores!$D$16:$AR$16,Multiplicadores!$D$23:$AR$23)/Multiplicadores!$D$23</f>
        <v>0</v>
      </c>
      <c r="L57" s="260"/>
      <c r="M57" s="261"/>
      <c r="N57" s="309">
        <f>SUMPRODUCT('Anexo C.6c'!$F59:$AT59,Multiplicadores!$D$16:$AR$16,Multiplicadores!$D$23:$AR$23)/Multiplicadores!$D$23</f>
        <v>0</v>
      </c>
      <c r="O57" s="260"/>
      <c r="P57" s="261"/>
      <c r="Q57" s="309">
        <f>SUMPRODUCT('Anexo C.6d'!$F59:$AT59,Multiplicadores!$D$16:$AR$16,Multiplicadores!$D$23:$AR$23)/Multiplicadores!$D$23</f>
        <v>0</v>
      </c>
      <c r="R57" s="260">
        <f t="shared" si="10"/>
        <v>0</v>
      </c>
      <c r="S57" s="261">
        <f t="shared" si="12"/>
        <v>0</v>
      </c>
      <c r="T57" s="309">
        <f t="shared" si="11"/>
        <v>0</v>
      </c>
      <c r="V57" s="49"/>
    </row>
    <row r="58" spans="1:23" x14ac:dyDescent="0.2">
      <c r="A58" s="214"/>
      <c r="B58" s="30" t="s">
        <v>79</v>
      </c>
      <c r="C58" s="31" t="s">
        <v>73</v>
      </c>
      <c r="D58" s="453"/>
      <c r="E58" s="45"/>
      <c r="F58" s="260"/>
      <c r="G58" s="261"/>
      <c r="H58" s="309">
        <f>SUMPRODUCT('Anexo C.6a'!$F60:$AT60,Multiplicadores!$D$16:$AR$16,Multiplicadores!$D$23:$AR$23)/Multiplicadores!$D$23</f>
        <v>0</v>
      </c>
      <c r="I58" s="260"/>
      <c r="J58" s="261"/>
      <c r="K58" s="309">
        <f>SUMPRODUCT('Anexo C.6b'!$F60:$AT60,Multiplicadores!$D$16:$AR$16,Multiplicadores!$D$23:$AR$23)/Multiplicadores!$D$23</f>
        <v>0</v>
      </c>
      <c r="L58" s="260"/>
      <c r="M58" s="261"/>
      <c r="N58" s="309">
        <f>SUMPRODUCT('Anexo C.6c'!$F60:$AT60,Multiplicadores!$D$16:$AR$16,Multiplicadores!$D$23:$AR$23)/Multiplicadores!$D$23</f>
        <v>0</v>
      </c>
      <c r="O58" s="260"/>
      <c r="P58" s="261"/>
      <c r="Q58" s="309">
        <f>SUMPRODUCT('Anexo C.6d'!$F60:$AT60,Multiplicadores!$D$16:$AR$16,Multiplicadores!$D$23:$AR$23)/Multiplicadores!$D$23</f>
        <v>0</v>
      </c>
      <c r="R58" s="260">
        <f t="shared" si="10"/>
        <v>0</v>
      </c>
      <c r="S58" s="261">
        <f t="shared" si="12"/>
        <v>0</v>
      </c>
      <c r="T58" s="309">
        <f t="shared" si="11"/>
        <v>0</v>
      </c>
      <c r="V58" s="49"/>
      <c r="W58" s="49"/>
    </row>
    <row r="59" spans="1:23" x14ac:dyDescent="0.2">
      <c r="A59" s="214"/>
      <c r="B59" s="30" t="s">
        <v>80</v>
      </c>
      <c r="C59" s="31" t="s">
        <v>74</v>
      </c>
      <c r="D59" s="453"/>
      <c r="E59" s="45"/>
      <c r="F59" s="260"/>
      <c r="G59" s="261"/>
      <c r="H59" s="309">
        <f>SUMPRODUCT('Anexo C.6a'!$F61:$AT61,Multiplicadores!$D$16:$AR$16,Multiplicadores!$D$23:$AR$23)/Multiplicadores!$D$23</f>
        <v>0</v>
      </c>
      <c r="I59" s="260"/>
      <c r="J59" s="261"/>
      <c r="K59" s="309">
        <f>SUMPRODUCT('Anexo C.6b'!$F61:$AT61,Multiplicadores!$D$16:$AR$16,Multiplicadores!$D$23:$AR$23)/Multiplicadores!$D$23</f>
        <v>0</v>
      </c>
      <c r="L59" s="260"/>
      <c r="M59" s="261"/>
      <c r="N59" s="309">
        <f>SUMPRODUCT('Anexo C.6c'!$F61:$AT61,Multiplicadores!$D$16:$AR$16,Multiplicadores!$D$23:$AR$23)/Multiplicadores!$D$23</f>
        <v>0</v>
      </c>
      <c r="O59" s="260"/>
      <c r="P59" s="261"/>
      <c r="Q59" s="309">
        <f>SUMPRODUCT('Anexo C.6d'!$F61:$AT61,Multiplicadores!$D$16:$AR$16,Multiplicadores!$D$23:$AR$23)/Multiplicadores!$D$23</f>
        <v>0</v>
      </c>
      <c r="R59" s="260">
        <f t="shared" si="10"/>
        <v>0</v>
      </c>
      <c r="S59" s="261">
        <f t="shared" si="12"/>
        <v>0</v>
      </c>
      <c r="T59" s="309">
        <f t="shared" si="11"/>
        <v>0</v>
      </c>
      <c r="W59" s="49"/>
    </row>
    <row r="60" spans="1:23" x14ac:dyDescent="0.2">
      <c r="A60" s="214"/>
      <c r="B60" s="30" t="s">
        <v>81</v>
      </c>
      <c r="C60" s="31" t="s">
        <v>75</v>
      </c>
      <c r="D60" s="453"/>
      <c r="E60" s="45"/>
      <c r="F60" s="260"/>
      <c r="G60" s="261"/>
      <c r="H60" s="309">
        <f>SUMPRODUCT('Anexo C.6a'!$F62:$AT62,Multiplicadores!$D$16:$AR$16,Multiplicadores!$D$23:$AR$23)/Multiplicadores!$D$23</f>
        <v>0</v>
      </c>
      <c r="I60" s="260"/>
      <c r="J60" s="261"/>
      <c r="K60" s="309">
        <f>SUMPRODUCT('Anexo C.6b'!$F62:$AT62,Multiplicadores!$D$16:$AR$16,Multiplicadores!$D$23:$AR$23)/Multiplicadores!$D$23</f>
        <v>0</v>
      </c>
      <c r="L60" s="260"/>
      <c r="M60" s="261"/>
      <c r="N60" s="309">
        <f>SUMPRODUCT('Anexo C.6c'!$F62:$AT62,Multiplicadores!$D$16:$AR$16,Multiplicadores!$D$23:$AR$23)/Multiplicadores!$D$23</f>
        <v>0</v>
      </c>
      <c r="O60" s="260"/>
      <c r="P60" s="261"/>
      <c r="Q60" s="309">
        <f>SUMPRODUCT('Anexo C.6d'!$F62:$AT62,Multiplicadores!$D$16:$AR$16,Multiplicadores!$D$23:$AR$23)/Multiplicadores!$D$23</f>
        <v>0</v>
      </c>
      <c r="R60" s="260">
        <f t="shared" si="10"/>
        <v>0</v>
      </c>
      <c r="S60" s="261">
        <f t="shared" si="12"/>
        <v>0</v>
      </c>
      <c r="T60" s="309">
        <f t="shared" si="11"/>
        <v>0</v>
      </c>
      <c r="W60" s="49"/>
    </row>
    <row r="61" spans="1:23" x14ac:dyDescent="0.2">
      <c r="A61" s="214"/>
      <c r="B61" s="30" t="s">
        <v>82</v>
      </c>
      <c r="C61" s="31" t="s">
        <v>76</v>
      </c>
      <c r="D61" s="453"/>
      <c r="E61" s="45"/>
      <c r="F61" s="260"/>
      <c r="G61" s="261"/>
      <c r="H61" s="309">
        <f>SUMPRODUCT('Anexo C.6a'!$F63:$AT63,Multiplicadores!$D$16:$AR$16,Multiplicadores!$D$23:$AR$23)/Multiplicadores!$D$23</f>
        <v>0</v>
      </c>
      <c r="I61" s="260"/>
      <c r="J61" s="261"/>
      <c r="K61" s="309">
        <f>SUMPRODUCT('Anexo C.6b'!$F63:$AT63,Multiplicadores!$D$16:$AR$16,Multiplicadores!$D$23:$AR$23)/Multiplicadores!$D$23</f>
        <v>0</v>
      </c>
      <c r="L61" s="260"/>
      <c r="M61" s="261"/>
      <c r="N61" s="309">
        <f>SUMPRODUCT('Anexo C.6c'!$F63:$AT63,Multiplicadores!$D$16:$AR$16,Multiplicadores!$D$23:$AR$23)/Multiplicadores!$D$23</f>
        <v>0</v>
      </c>
      <c r="O61" s="260"/>
      <c r="P61" s="261"/>
      <c r="Q61" s="309">
        <f>SUMPRODUCT('Anexo C.6d'!$F63:$AT63,Multiplicadores!$D$16:$AR$16,Multiplicadores!$D$23:$AR$23)/Multiplicadores!$D$23</f>
        <v>0</v>
      </c>
      <c r="R61" s="260">
        <f t="shared" si="10"/>
        <v>0</v>
      </c>
      <c r="S61" s="261">
        <f t="shared" si="12"/>
        <v>0</v>
      </c>
      <c r="T61" s="309">
        <f t="shared" si="11"/>
        <v>0</v>
      </c>
      <c r="W61" s="49"/>
    </row>
    <row r="62" spans="1:23" x14ac:dyDescent="0.2">
      <c r="A62" s="214"/>
      <c r="B62" s="30" t="s">
        <v>88</v>
      </c>
      <c r="C62" s="31" t="s">
        <v>83</v>
      </c>
      <c r="D62" s="453"/>
      <c r="E62" s="45"/>
      <c r="F62" s="260"/>
      <c r="G62" s="261"/>
      <c r="H62" s="309">
        <f>SUMPRODUCT('Anexo C.6a'!$F64:$AT64,Multiplicadores!$D$16:$AR$16,Multiplicadores!$D$23:$AR$23)/Multiplicadores!$D$23</f>
        <v>0</v>
      </c>
      <c r="I62" s="260"/>
      <c r="J62" s="261"/>
      <c r="K62" s="309">
        <f>SUMPRODUCT('Anexo C.6b'!$F64:$AT64,Multiplicadores!$D$16:$AR$16,Multiplicadores!$D$23:$AR$23)/Multiplicadores!$D$23</f>
        <v>0</v>
      </c>
      <c r="L62" s="260"/>
      <c r="M62" s="261"/>
      <c r="N62" s="309">
        <f>SUMPRODUCT('Anexo C.6c'!$F64:$AT64,Multiplicadores!$D$16:$AR$16,Multiplicadores!$D$23:$AR$23)/Multiplicadores!$D$23</f>
        <v>0</v>
      </c>
      <c r="O62" s="260"/>
      <c r="P62" s="261"/>
      <c r="Q62" s="309">
        <f>SUMPRODUCT('Anexo C.6d'!$F64:$AT64,Multiplicadores!$D$16:$AR$16,Multiplicadores!$D$23:$AR$23)/Multiplicadores!$D$23</f>
        <v>0</v>
      </c>
      <c r="R62" s="260">
        <f t="shared" si="10"/>
        <v>0</v>
      </c>
      <c r="S62" s="261">
        <f t="shared" si="12"/>
        <v>0</v>
      </c>
      <c r="T62" s="309">
        <f t="shared" si="11"/>
        <v>0</v>
      </c>
      <c r="W62" s="49"/>
    </row>
    <row r="63" spans="1:23" x14ac:dyDescent="0.2">
      <c r="A63" s="214"/>
      <c r="B63" s="30" t="s">
        <v>89</v>
      </c>
      <c r="C63" s="31" t="s">
        <v>84</v>
      </c>
      <c r="D63" s="453"/>
      <c r="E63" s="45"/>
      <c r="F63" s="260"/>
      <c r="G63" s="261"/>
      <c r="H63" s="309">
        <f>SUMPRODUCT('Anexo C.6a'!$F65:$AT65,Multiplicadores!$D$16:$AR$16,Multiplicadores!$D$23:$AR$23)/Multiplicadores!$D$23</f>
        <v>0</v>
      </c>
      <c r="I63" s="260"/>
      <c r="J63" s="261"/>
      <c r="K63" s="309">
        <f>SUMPRODUCT('Anexo C.6b'!$F65:$AT65,Multiplicadores!$D$16:$AR$16,Multiplicadores!$D$23:$AR$23)/Multiplicadores!$D$23</f>
        <v>0</v>
      </c>
      <c r="L63" s="260"/>
      <c r="M63" s="261"/>
      <c r="N63" s="309">
        <f>SUMPRODUCT('Anexo C.6c'!$F65:$AT65,Multiplicadores!$D$16:$AR$16,Multiplicadores!$D$23:$AR$23)/Multiplicadores!$D$23</f>
        <v>0</v>
      </c>
      <c r="O63" s="260"/>
      <c r="P63" s="261"/>
      <c r="Q63" s="309">
        <f>SUMPRODUCT('Anexo C.6d'!$F65:$AT65,Multiplicadores!$D$16:$AR$16,Multiplicadores!$D$23:$AR$23)/Multiplicadores!$D$23</f>
        <v>0</v>
      </c>
      <c r="R63" s="260">
        <f t="shared" si="10"/>
        <v>0</v>
      </c>
      <c r="S63" s="261">
        <f t="shared" si="12"/>
        <v>0</v>
      </c>
      <c r="T63" s="309">
        <f t="shared" si="11"/>
        <v>0</v>
      </c>
      <c r="W63" s="49"/>
    </row>
    <row r="64" spans="1:23" x14ac:dyDescent="0.2">
      <c r="A64" s="214"/>
      <c r="B64" s="30" t="s">
        <v>90</v>
      </c>
      <c r="C64" s="31" t="s">
        <v>85</v>
      </c>
      <c r="D64" s="453"/>
      <c r="E64" s="45"/>
      <c r="F64" s="260"/>
      <c r="G64" s="261"/>
      <c r="H64" s="309">
        <f>SUMPRODUCT('Anexo C.6a'!$F66:$AT66,Multiplicadores!$D$16:$AR$16,Multiplicadores!$D$23:$AR$23)/Multiplicadores!$D$23</f>
        <v>0</v>
      </c>
      <c r="I64" s="260"/>
      <c r="J64" s="261"/>
      <c r="K64" s="309">
        <f>SUMPRODUCT('Anexo C.6b'!$F66:$AT66,Multiplicadores!$D$16:$AR$16,Multiplicadores!$D$23:$AR$23)/Multiplicadores!$D$23</f>
        <v>0</v>
      </c>
      <c r="L64" s="260"/>
      <c r="M64" s="261"/>
      <c r="N64" s="309">
        <f>SUMPRODUCT('Anexo C.6c'!$F66:$AT66,Multiplicadores!$D$16:$AR$16,Multiplicadores!$D$23:$AR$23)/Multiplicadores!$D$23</f>
        <v>0</v>
      </c>
      <c r="O64" s="260"/>
      <c r="P64" s="261"/>
      <c r="Q64" s="309">
        <f>SUMPRODUCT('Anexo C.6d'!$F66:$AT66,Multiplicadores!$D$16:$AR$16,Multiplicadores!$D$23:$AR$23)/Multiplicadores!$D$23</f>
        <v>0</v>
      </c>
      <c r="R64" s="260">
        <f t="shared" si="10"/>
        <v>0</v>
      </c>
      <c r="S64" s="261">
        <f t="shared" si="12"/>
        <v>0</v>
      </c>
      <c r="T64" s="309">
        <f t="shared" si="11"/>
        <v>0</v>
      </c>
      <c r="W64" s="49"/>
    </row>
    <row r="65" spans="1:23" s="29" customFormat="1" ht="15" x14ac:dyDescent="0.2">
      <c r="A65" s="214"/>
      <c r="B65" s="35" t="s">
        <v>91</v>
      </c>
      <c r="C65" s="36" t="s">
        <v>86</v>
      </c>
      <c r="D65" s="453"/>
      <c r="E65" s="28"/>
      <c r="F65" s="260"/>
      <c r="G65" s="261"/>
      <c r="H65" s="309">
        <f>SUMPRODUCT('Anexo C.6a'!$F67:$AT67,Multiplicadores!$D$16:$AR$16,Multiplicadores!$D$23:$AR$23)/Multiplicadores!$D$23</f>
        <v>0</v>
      </c>
      <c r="I65" s="260"/>
      <c r="J65" s="261"/>
      <c r="K65" s="309">
        <f>SUMPRODUCT('Anexo C.6b'!$F67:$AT67,Multiplicadores!$D$16:$AR$16,Multiplicadores!$D$23:$AR$23)/Multiplicadores!$D$23</f>
        <v>0</v>
      </c>
      <c r="L65" s="260"/>
      <c r="M65" s="261"/>
      <c r="N65" s="309">
        <f>SUMPRODUCT('Anexo C.6c'!$F67:$AT67,Multiplicadores!$D$16:$AR$16,Multiplicadores!$D$23:$AR$23)/Multiplicadores!$D$23</f>
        <v>0</v>
      </c>
      <c r="O65" s="260"/>
      <c r="P65" s="261"/>
      <c r="Q65" s="309">
        <f>SUMPRODUCT('Anexo C.6d'!$F67:$AT67,Multiplicadores!$D$16:$AR$16,Multiplicadores!$D$23:$AR$23)/Multiplicadores!$D$23</f>
        <v>0</v>
      </c>
      <c r="R65" s="260">
        <f t="shared" si="10"/>
        <v>0</v>
      </c>
      <c r="S65" s="261">
        <f t="shared" si="12"/>
        <v>0</v>
      </c>
      <c r="T65" s="309">
        <f t="shared" si="11"/>
        <v>0</v>
      </c>
      <c r="V65" s="21"/>
      <c r="W65" s="49"/>
    </row>
    <row r="66" spans="1:23" s="29" customFormat="1" ht="15.75" thickBot="1" x14ac:dyDescent="0.25">
      <c r="A66" s="215"/>
      <c r="B66" s="40" t="s">
        <v>92</v>
      </c>
      <c r="C66" s="41" t="s">
        <v>87</v>
      </c>
      <c r="D66" s="454"/>
      <c r="E66" s="28"/>
      <c r="F66" s="262"/>
      <c r="G66" s="263"/>
      <c r="H66" s="310">
        <f>SUMPRODUCT('Anexo C.6a'!$F68:$AT68,Multiplicadores!$D$16:$AR$16,Multiplicadores!$D$23:$AR$23)/Multiplicadores!$D$23</f>
        <v>0</v>
      </c>
      <c r="I66" s="262"/>
      <c r="J66" s="263"/>
      <c r="K66" s="310">
        <f>SUMPRODUCT('Anexo C.6b'!$F68:$AT68,Multiplicadores!$D$16:$AR$16,Multiplicadores!$D$23:$AR$23)/Multiplicadores!$D$23</f>
        <v>0</v>
      </c>
      <c r="L66" s="262"/>
      <c r="M66" s="263"/>
      <c r="N66" s="310">
        <f>SUMPRODUCT('Anexo C.6c'!$F68:$AT68,Multiplicadores!$D$16:$AR$16,Multiplicadores!$D$23:$AR$23)/Multiplicadores!$D$23</f>
        <v>0</v>
      </c>
      <c r="O66" s="262"/>
      <c r="P66" s="263"/>
      <c r="Q66" s="310">
        <f>SUMPRODUCT('Anexo C.6d'!$F68:$AT68,Multiplicadores!$D$16:$AR$16,Multiplicadores!$D$23:$AR$23)/Multiplicadores!$D$23</f>
        <v>0</v>
      </c>
      <c r="R66" s="262">
        <f t="shared" si="10"/>
        <v>0</v>
      </c>
      <c r="S66" s="263">
        <f t="shared" si="12"/>
        <v>0</v>
      </c>
      <c r="T66" s="310">
        <f t="shared" si="11"/>
        <v>0</v>
      </c>
      <c r="V66" s="21"/>
      <c r="W66" s="49"/>
    </row>
    <row r="67" spans="1:23" ht="15" thickBot="1" x14ac:dyDescent="0.25">
      <c r="A67" s="27"/>
      <c r="B67" s="27"/>
      <c r="C67" s="27"/>
      <c r="D67" s="27"/>
      <c r="E67" s="27"/>
      <c r="F67" s="176"/>
      <c r="G67" s="176"/>
      <c r="H67" s="176"/>
      <c r="I67" s="176"/>
      <c r="J67" s="176"/>
      <c r="K67" s="176"/>
      <c r="L67" s="176"/>
      <c r="M67" s="176"/>
      <c r="N67" s="176"/>
      <c r="O67" s="176"/>
      <c r="P67" s="176"/>
      <c r="Q67" s="176"/>
      <c r="R67" s="176"/>
      <c r="S67" s="176"/>
      <c r="T67" s="176"/>
    </row>
    <row r="68" spans="1:23" s="29" customFormat="1" ht="35.25" customHeight="1" thickBot="1" x14ac:dyDescent="0.25">
      <c r="A68" s="447" t="s">
        <v>38</v>
      </c>
      <c r="B68" s="448"/>
      <c r="C68" s="448"/>
      <c r="D68" s="449"/>
      <c r="E68" s="28"/>
      <c r="F68" s="341"/>
      <c r="G68" s="342"/>
      <c r="H68" s="342"/>
      <c r="I68" s="341"/>
      <c r="J68" s="342"/>
      <c r="K68" s="342"/>
      <c r="L68" s="341"/>
      <c r="M68" s="342"/>
      <c r="N68" s="342"/>
      <c r="O68" s="341"/>
      <c r="P68" s="342"/>
      <c r="Q68" s="342"/>
      <c r="R68" s="341">
        <f>F68+I68+L68+O68</f>
        <v>0</v>
      </c>
      <c r="S68" s="342">
        <f>G68+J68+M68+P68</f>
        <v>0</v>
      </c>
      <c r="T68" s="343">
        <f>H68+K68+N68+Q68</f>
        <v>0</v>
      </c>
    </row>
    <row r="69" spans="1:23" ht="15" thickBot="1" x14ac:dyDescent="0.25">
      <c r="A69" s="48"/>
      <c r="B69" s="48"/>
      <c r="C69" s="48"/>
      <c r="D69" s="48"/>
      <c r="E69" s="27"/>
      <c r="F69" s="176"/>
      <c r="G69" s="176"/>
      <c r="H69" s="176"/>
      <c r="I69" s="176"/>
      <c r="J69" s="176"/>
      <c r="K69" s="176"/>
      <c r="L69" s="176"/>
      <c r="M69" s="176"/>
      <c r="N69" s="176"/>
      <c r="O69" s="176"/>
      <c r="P69" s="176"/>
      <c r="Q69" s="176"/>
      <c r="R69" s="176"/>
      <c r="S69" s="176"/>
      <c r="T69" s="176"/>
    </row>
    <row r="70" spans="1:23" s="29" customFormat="1" ht="29.25" customHeight="1" thickBot="1" x14ac:dyDescent="0.25">
      <c r="A70" s="450" t="s">
        <v>3</v>
      </c>
      <c r="B70" s="451"/>
      <c r="C70" s="451"/>
      <c r="D70" s="452"/>
      <c r="E70" s="28"/>
      <c r="F70" s="264">
        <f t="shared" ref="F70:T70" si="13">F55+F42+F29+F16</f>
        <v>0</v>
      </c>
      <c r="G70" s="265">
        <f t="shared" si="13"/>
        <v>0</v>
      </c>
      <c r="H70" s="266">
        <f>H55+H42+H29+H16</f>
        <v>0</v>
      </c>
      <c r="I70" s="267">
        <f t="shared" si="13"/>
        <v>0</v>
      </c>
      <c r="J70" s="265">
        <f t="shared" si="13"/>
        <v>0</v>
      </c>
      <c r="K70" s="266">
        <f t="shared" si="13"/>
        <v>0</v>
      </c>
      <c r="L70" s="267">
        <f t="shared" si="13"/>
        <v>0</v>
      </c>
      <c r="M70" s="265">
        <f t="shared" si="13"/>
        <v>0</v>
      </c>
      <c r="N70" s="266">
        <f t="shared" si="13"/>
        <v>0</v>
      </c>
      <c r="O70" s="267">
        <f t="shared" si="13"/>
        <v>0</v>
      </c>
      <c r="P70" s="265">
        <f t="shared" si="13"/>
        <v>0</v>
      </c>
      <c r="Q70" s="266">
        <f t="shared" si="13"/>
        <v>0</v>
      </c>
      <c r="R70" s="267">
        <f t="shared" si="13"/>
        <v>0</v>
      </c>
      <c r="S70" s="265">
        <f t="shared" si="13"/>
        <v>0</v>
      </c>
      <c r="T70" s="268">
        <f t="shared" si="13"/>
        <v>0</v>
      </c>
    </row>
    <row r="71" spans="1:23" ht="15" x14ac:dyDescent="0.2">
      <c r="A71" s="50"/>
      <c r="B71" s="48"/>
      <c r="C71" s="48"/>
      <c r="D71" s="48"/>
      <c r="E71" s="48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</row>
    <row r="72" spans="1:23" ht="15" x14ac:dyDescent="0.2">
      <c r="A72" s="50" t="s">
        <v>15</v>
      </c>
      <c r="B72" s="48"/>
      <c r="C72" s="48"/>
      <c r="D72" s="48"/>
      <c r="E72" s="48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</row>
    <row r="73" spans="1:23" ht="15" x14ac:dyDescent="0.2">
      <c r="A73" s="19" t="s">
        <v>155</v>
      </c>
    </row>
    <row r="74" spans="1:23" ht="15" x14ac:dyDescent="0.2">
      <c r="A74" s="95" t="s">
        <v>100</v>
      </c>
    </row>
    <row r="76" spans="1:23" ht="15" x14ac:dyDescent="0.2">
      <c r="A76" s="95"/>
    </row>
  </sheetData>
  <mergeCells count="7">
    <mergeCell ref="A68:D68"/>
    <mergeCell ref="A70:D70"/>
    <mergeCell ref="D56:D66"/>
    <mergeCell ref="C14:D14"/>
    <mergeCell ref="D17:D27"/>
    <mergeCell ref="D30:D40"/>
    <mergeCell ref="D43:D53"/>
  </mergeCells>
  <printOptions horizontalCentered="1"/>
  <pageMargins left="0.39370078740157483" right="0.39370078740157483" top="0.39370078740157483" bottom="0.39370078740157483" header="0" footer="0"/>
  <pageSetup paperSize="9" scale="35" fitToWidth="0" orientation="landscape" r:id="rId1"/>
  <headerFooter alignWithMargins="0">
    <oddHeader>&amp;C&amp;F-&amp;A</oddHeader>
    <oddFooter>&amp;C_x000D_&amp;1#&amp;"Calibri"&amp;10&amp;K000000 CONFIDENCIAL(DE)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28AD3-3C1E-4CA5-A7E7-B7DCB8A30466}">
  <dimension ref="A2:J65"/>
  <sheetViews>
    <sheetView showGridLines="0" workbookViewId="0">
      <pane ySplit="9" topLeftCell="A15" activePane="bottomLeft" state="frozen"/>
      <selection pane="bottomLeft" activeCell="A10" sqref="A10"/>
    </sheetView>
  </sheetViews>
  <sheetFormatPr baseColWidth="10" defaultColWidth="9.85546875" defaultRowHeight="14.25" x14ac:dyDescent="0.2"/>
  <cols>
    <col min="1" max="1" width="24.85546875" style="21" customWidth="1"/>
    <col min="2" max="2" width="19.7109375" style="21" customWidth="1"/>
    <col min="3" max="3" width="20.7109375" style="21" customWidth="1"/>
    <col min="4" max="4" width="79.7109375" style="21" customWidth="1"/>
    <col min="5" max="6" width="20.7109375" style="21" customWidth="1"/>
    <col min="7" max="9" width="15.7109375" style="21" customWidth="1"/>
    <col min="10" max="10" width="14.85546875" style="21" customWidth="1"/>
    <col min="11" max="16384" width="9.85546875" style="21"/>
  </cols>
  <sheetData>
    <row r="2" spans="1:10" ht="20.25" x14ac:dyDescent="0.2">
      <c r="A2" s="23"/>
      <c r="B2" s="23"/>
    </row>
    <row r="5" spans="1:10" ht="23.25" x14ac:dyDescent="0.2">
      <c r="A5" s="22" t="s">
        <v>152</v>
      </c>
      <c r="B5" s="22"/>
    </row>
    <row r="6" spans="1:10" ht="15" thickBot="1" x14ac:dyDescent="0.25"/>
    <row r="7" spans="1:10" ht="18.75" thickBot="1" x14ac:dyDescent="0.25">
      <c r="A7" s="188" t="s">
        <v>16</v>
      </c>
      <c r="B7" s="189"/>
      <c r="C7" s="190"/>
      <c r="D7" s="323" t="e">
        <f>'Anexo C.1'!$F$7</f>
        <v>#REF!</v>
      </c>
    </row>
    <row r="8" spans="1:10" ht="15" thickBot="1" x14ac:dyDescent="0.25"/>
    <row r="9" spans="1:10" ht="57" customHeight="1" thickBot="1" x14ac:dyDescent="0.25">
      <c r="A9" s="397" t="s">
        <v>153</v>
      </c>
      <c r="B9" s="398" t="s">
        <v>69</v>
      </c>
      <c r="C9" s="399" t="s">
        <v>67</v>
      </c>
      <c r="D9" s="399" t="s">
        <v>65</v>
      </c>
      <c r="E9" s="399" t="s">
        <v>68</v>
      </c>
      <c r="F9" s="399" t="s">
        <v>66</v>
      </c>
      <c r="G9" s="399" t="s">
        <v>70</v>
      </c>
      <c r="H9" s="399" t="s">
        <v>96</v>
      </c>
      <c r="I9" s="399" t="s">
        <v>2</v>
      </c>
      <c r="J9" s="400" t="s">
        <v>14</v>
      </c>
    </row>
    <row r="10" spans="1:10" x14ac:dyDescent="0.2">
      <c r="A10" s="155"/>
      <c r="B10" s="180"/>
      <c r="C10" s="90"/>
      <c r="D10" s="90"/>
      <c r="E10" s="90"/>
      <c r="F10" s="90"/>
      <c r="G10" s="90"/>
      <c r="H10" s="90"/>
      <c r="I10" s="90"/>
      <c r="J10" s="184"/>
    </row>
    <row r="11" spans="1:10" s="29" customFormat="1" ht="15" x14ac:dyDescent="0.2">
      <c r="A11" s="154"/>
      <c r="B11" s="181"/>
      <c r="C11" s="152"/>
      <c r="D11" s="152"/>
      <c r="E11" s="152"/>
      <c r="F11" s="152"/>
      <c r="G11" s="152"/>
      <c r="H11" s="152"/>
      <c r="I11" s="152"/>
      <c r="J11" s="156"/>
    </row>
    <row r="12" spans="1:10" x14ac:dyDescent="0.2">
      <c r="A12" s="153"/>
      <c r="B12" s="182"/>
      <c r="C12" s="46"/>
      <c r="D12" s="46"/>
      <c r="E12" s="46"/>
      <c r="F12" s="46"/>
      <c r="G12" s="46"/>
      <c r="H12" s="46"/>
      <c r="I12" s="46"/>
      <c r="J12" s="157"/>
    </row>
    <row r="13" spans="1:10" s="29" customFormat="1" ht="15" x14ac:dyDescent="0.2">
      <c r="A13" s="154"/>
      <c r="B13" s="181"/>
      <c r="C13" s="152"/>
      <c r="D13" s="152"/>
      <c r="E13" s="152"/>
      <c r="F13" s="152"/>
      <c r="G13" s="152"/>
      <c r="H13" s="152"/>
      <c r="I13" s="152"/>
      <c r="J13" s="156"/>
    </row>
    <row r="14" spans="1:10" x14ac:dyDescent="0.2">
      <c r="A14" s="153"/>
      <c r="B14" s="182"/>
      <c r="C14" s="46"/>
      <c r="D14" s="46"/>
      <c r="E14" s="46"/>
      <c r="F14" s="46"/>
      <c r="G14" s="46"/>
      <c r="H14" s="46"/>
      <c r="I14" s="46"/>
      <c r="J14" s="157"/>
    </row>
    <row r="15" spans="1:10" x14ac:dyDescent="0.2">
      <c r="A15" s="153"/>
      <c r="B15" s="182"/>
      <c r="C15" s="46"/>
      <c r="D15" s="46"/>
      <c r="E15" s="46"/>
      <c r="F15" s="46"/>
      <c r="G15" s="46"/>
      <c r="H15" s="46"/>
      <c r="I15" s="46"/>
      <c r="J15" s="157"/>
    </row>
    <row r="16" spans="1:10" x14ac:dyDescent="0.2">
      <c r="A16" s="153"/>
      <c r="B16" s="182"/>
      <c r="C16" s="46"/>
      <c r="D16" s="46"/>
      <c r="E16" s="46"/>
      <c r="F16" s="46"/>
      <c r="G16" s="46"/>
      <c r="H16" s="46"/>
      <c r="I16" s="46"/>
      <c r="J16" s="157"/>
    </row>
    <row r="17" spans="1:10" x14ac:dyDescent="0.2">
      <c r="A17" s="153"/>
      <c r="B17" s="182"/>
      <c r="C17" s="46"/>
      <c r="D17" s="46"/>
      <c r="E17" s="46"/>
      <c r="F17" s="46"/>
      <c r="G17" s="46"/>
      <c r="H17" s="46"/>
      <c r="I17" s="46"/>
      <c r="J17" s="157"/>
    </row>
    <row r="18" spans="1:10" x14ac:dyDescent="0.2">
      <c r="A18" s="153"/>
      <c r="B18" s="182"/>
      <c r="C18" s="46"/>
      <c r="D18" s="46"/>
      <c r="E18" s="46"/>
      <c r="F18" s="46"/>
      <c r="G18" s="46"/>
      <c r="H18" s="46"/>
      <c r="I18" s="46"/>
      <c r="J18" s="157"/>
    </row>
    <row r="19" spans="1:10" x14ac:dyDescent="0.2">
      <c r="A19" s="153"/>
      <c r="B19" s="182"/>
      <c r="C19" s="46"/>
      <c r="D19" s="46"/>
      <c r="E19" s="46"/>
      <c r="F19" s="46"/>
      <c r="G19" s="46"/>
      <c r="H19" s="46"/>
      <c r="I19" s="46"/>
      <c r="J19" s="157"/>
    </row>
    <row r="20" spans="1:10" x14ac:dyDescent="0.2">
      <c r="A20" s="153"/>
      <c r="B20" s="182"/>
      <c r="C20" s="46"/>
      <c r="D20" s="46"/>
      <c r="E20" s="46"/>
      <c r="F20" s="46"/>
      <c r="G20" s="46"/>
      <c r="H20" s="46"/>
      <c r="I20" s="46"/>
      <c r="J20" s="157"/>
    </row>
    <row r="21" spans="1:10" x14ac:dyDescent="0.2">
      <c r="A21" s="153"/>
      <c r="B21" s="182"/>
      <c r="C21" s="46"/>
      <c r="D21" s="46"/>
      <c r="E21" s="46"/>
      <c r="F21" s="46"/>
      <c r="G21" s="46"/>
      <c r="H21" s="46"/>
      <c r="I21" s="46"/>
      <c r="J21" s="157"/>
    </row>
    <row r="22" spans="1:10" x14ac:dyDescent="0.2">
      <c r="A22" s="153"/>
      <c r="B22" s="182"/>
      <c r="C22" s="46"/>
      <c r="D22" s="46"/>
      <c r="E22" s="46"/>
      <c r="F22" s="46"/>
      <c r="G22" s="46"/>
      <c r="H22" s="46"/>
      <c r="I22" s="46"/>
      <c r="J22" s="157"/>
    </row>
    <row r="23" spans="1:10" x14ac:dyDescent="0.2">
      <c r="A23" s="153"/>
      <c r="B23" s="182"/>
      <c r="C23" s="46"/>
      <c r="D23" s="46"/>
      <c r="E23" s="46"/>
      <c r="F23" s="46"/>
      <c r="G23" s="46"/>
      <c r="H23" s="46"/>
      <c r="I23" s="46"/>
      <c r="J23" s="157"/>
    </row>
    <row r="24" spans="1:10" x14ac:dyDescent="0.2">
      <c r="A24" s="153"/>
      <c r="B24" s="182"/>
      <c r="C24" s="46"/>
      <c r="D24" s="46"/>
      <c r="E24" s="46"/>
      <c r="F24" s="46"/>
      <c r="G24" s="46"/>
      <c r="H24" s="46"/>
      <c r="I24" s="46"/>
      <c r="J24" s="157"/>
    </row>
    <row r="25" spans="1:10" x14ac:dyDescent="0.2">
      <c r="A25" s="153"/>
      <c r="B25" s="182"/>
      <c r="C25" s="46"/>
      <c r="D25" s="46"/>
      <c r="E25" s="46"/>
      <c r="F25" s="46"/>
      <c r="G25" s="46"/>
      <c r="H25" s="46"/>
      <c r="I25" s="46"/>
      <c r="J25" s="157"/>
    </row>
    <row r="26" spans="1:10" x14ac:dyDescent="0.2">
      <c r="A26" s="153"/>
      <c r="B26" s="182"/>
      <c r="C26" s="46"/>
      <c r="D26" s="46"/>
      <c r="E26" s="46"/>
      <c r="F26" s="46"/>
      <c r="G26" s="46"/>
      <c r="H26" s="46"/>
      <c r="I26" s="46"/>
      <c r="J26" s="157"/>
    </row>
    <row r="27" spans="1:10" x14ac:dyDescent="0.2">
      <c r="A27" s="153"/>
      <c r="B27" s="182"/>
      <c r="C27" s="46"/>
      <c r="D27" s="46"/>
      <c r="E27" s="46"/>
      <c r="F27" s="46"/>
      <c r="G27" s="46"/>
      <c r="H27" s="46"/>
      <c r="I27" s="46"/>
      <c r="J27" s="157"/>
    </row>
    <row r="28" spans="1:10" x14ac:dyDescent="0.2">
      <c r="A28" s="153"/>
      <c r="B28" s="182"/>
      <c r="C28" s="46"/>
      <c r="D28" s="46"/>
      <c r="E28" s="46"/>
      <c r="F28" s="46"/>
      <c r="G28" s="46"/>
      <c r="H28" s="46"/>
      <c r="I28" s="46"/>
      <c r="J28" s="157"/>
    </row>
    <row r="29" spans="1:10" x14ac:dyDescent="0.2">
      <c r="A29" s="153"/>
      <c r="B29" s="182"/>
      <c r="C29" s="46"/>
      <c r="D29" s="46"/>
      <c r="E29" s="46"/>
      <c r="F29" s="46"/>
      <c r="G29" s="46"/>
      <c r="H29" s="46"/>
      <c r="I29" s="46"/>
      <c r="J29" s="157"/>
    </row>
    <row r="30" spans="1:10" x14ac:dyDescent="0.2">
      <c r="A30" s="153"/>
      <c r="B30" s="182"/>
      <c r="C30" s="46"/>
      <c r="D30" s="46"/>
      <c r="E30" s="46"/>
      <c r="F30" s="46"/>
      <c r="G30" s="46"/>
      <c r="H30" s="46"/>
      <c r="I30" s="46"/>
      <c r="J30" s="157"/>
    </row>
    <row r="31" spans="1:10" x14ac:dyDescent="0.2">
      <c r="A31" s="153"/>
      <c r="B31" s="182"/>
      <c r="C31" s="46"/>
      <c r="D31" s="46"/>
      <c r="E31" s="46"/>
      <c r="F31" s="46"/>
      <c r="G31" s="46"/>
      <c r="H31" s="46"/>
      <c r="I31" s="46"/>
      <c r="J31" s="157"/>
    </row>
    <row r="32" spans="1:10" x14ac:dyDescent="0.2">
      <c r="A32" s="153"/>
      <c r="B32" s="182"/>
      <c r="C32" s="46"/>
      <c r="D32" s="46"/>
      <c r="E32" s="46"/>
      <c r="F32" s="46"/>
      <c r="G32" s="46"/>
      <c r="H32" s="46"/>
      <c r="I32" s="46"/>
      <c r="J32" s="157"/>
    </row>
    <row r="33" spans="1:10" x14ac:dyDescent="0.2">
      <c r="A33" s="153"/>
      <c r="B33" s="182"/>
      <c r="C33" s="46"/>
      <c r="D33" s="46"/>
      <c r="E33" s="46"/>
      <c r="F33" s="46"/>
      <c r="G33" s="46"/>
      <c r="H33" s="46"/>
      <c r="I33" s="46"/>
      <c r="J33" s="157"/>
    </row>
    <row r="34" spans="1:10" x14ac:dyDescent="0.2">
      <c r="A34" s="153"/>
      <c r="B34" s="182"/>
      <c r="C34" s="46"/>
      <c r="D34" s="46"/>
      <c r="E34" s="46"/>
      <c r="F34" s="46"/>
      <c r="G34" s="46"/>
      <c r="H34" s="46"/>
      <c r="I34" s="46"/>
      <c r="J34" s="157"/>
    </row>
    <row r="35" spans="1:10" x14ac:dyDescent="0.2">
      <c r="A35" s="153"/>
      <c r="B35" s="182"/>
      <c r="C35" s="46"/>
      <c r="D35" s="46"/>
      <c r="E35" s="46"/>
      <c r="F35" s="46"/>
      <c r="G35" s="46"/>
      <c r="H35" s="46"/>
      <c r="I35" s="46"/>
      <c r="J35" s="157"/>
    </row>
    <row r="36" spans="1:10" x14ac:dyDescent="0.2">
      <c r="A36" s="153"/>
      <c r="B36" s="182"/>
      <c r="C36" s="46"/>
      <c r="D36" s="46"/>
      <c r="E36" s="46"/>
      <c r="F36" s="46"/>
      <c r="G36" s="46"/>
      <c r="H36" s="46"/>
      <c r="I36" s="46"/>
      <c r="J36" s="157"/>
    </row>
    <row r="37" spans="1:10" x14ac:dyDescent="0.2">
      <c r="A37" s="153"/>
      <c r="B37" s="182"/>
      <c r="C37" s="46"/>
      <c r="D37" s="46"/>
      <c r="E37" s="46"/>
      <c r="F37" s="46"/>
      <c r="G37" s="46"/>
      <c r="H37" s="46"/>
      <c r="I37" s="46"/>
      <c r="J37" s="157"/>
    </row>
    <row r="38" spans="1:10" x14ac:dyDescent="0.2">
      <c r="A38" s="153"/>
      <c r="B38" s="182"/>
      <c r="C38" s="46"/>
      <c r="D38" s="46"/>
      <c r="E38" s="46"/>
      <c r="F38" s="46"/>
      <c r="G38" s="46"/>
      <c r="H38" s="46"/>
      <c r="I38" s="46"/>
      <c r="J38" s="157"/>
    </row>
    <row r="39" spans="1:10" x14ac:dyDescent="0.2">
      <c r="A39" s="153"/>
      <c r="B39" s="182"/>
      <c r="C39" s="46"/>
      <c r="D39" s="46"/>
      <c r="E39" s="46"/>
      <c r="F39" s="46"/>
      <c r="G39" s="46"/>
      <c r="H39" s="46"/>
      <c r="I39" s="46"/>
      <c r="J39" s="157"/>
    </row>
    <row r="40" spans="1:10" x14ac:dyDescent="0.2">
      <c r="A40" s="153"/>
      <c r="B40" s="182"/>
      <c r="C40" s="46"/>
      <c r="D40" s="46"/>
      <c r="E40" s="46"/>
      <c r="F40" s="46"/>
      <c r="G40" s="46"/>
      <c r="H40" s="46"/>
      <c r="I40" s="46"/>
      <c r="J40" s="157"/>
    </row>
    <row r="41" spans="1:10" x14ac:dyDescent="0.2">
      <c r="A41" s="153"/>
      <c r="B41" s="182"/>
      <c r="C41" s="46"/>
      <c r="D41" s="46"/>
      <c r="E41" s="46"/>
      <c r="F41" s="46"/>
      <c r="G41" s="46"/>
      <c r="H41" s="46"/>
      <c r="I41" s="46"/>
      <c r="J41" s="157"/>
    </row>
    <row r="42" spans="1:10" x14ac:dyDescent="0.2">
      <c r="A42" s="153"/>
      <c r="B42" s="182"/>
      <c r="C42" s="46"/>
      <c r="D42" s="46"/>
      <c r="E42" s="46"/>
      <c r="F42" s="46"/>
      <c r="G42" s="46"/>
      <c r="H42" s="46"/>
      <c r="I42" s="46"/>
      <c r="J42" s="157"/>
    </row>
    <row r="43" spans="1:10" x14ac:dyDescent="0.2">
      <c r="A43" s="153"/>
      <c r="B43" s="182"/>
      <c r="C43" s="46"/>
      <c r="D43" s="46"/>
      <c r="E43" s="46"/>
      <c r="F43" s="46"/>
      <c r="G43" s="46"/>
      <c r="H43" s="46"/>
      <c r="I43" s="46"/>
      <c r="J43" s="157"/>
    </row>
    <row r="44" spans="1:10" x14ac:dyDescent="0.2">
      <c r="A44" s="153"/>
      <c r="B44" s="182"/>
      <c r="C44" s="46"/>
      <c r="D44" s="46"/>
      <c r="E44" s="46"/>
      <c r="F44" s="46"/>
      <c r="G44" s="46"/>
      <c r="H44" s="46"/>
      <c r="I44" s="46"/>
      <c r="J44" s="157"/>
    </row>
    <row r="45" spans="1:10" x14ac:dyDescent="0.2">
      <c r="A45" s="153"/>
      <c r="B45" s="182"/>
      <c r="C45" s="46"/>
      <c r="D45" s="46"/>
      <c r="E45" s="46"/>
      <c r="F45" s="46"/>
      <c r="G45" s="46"/>
      <c r="H45" s="46"/>
      <c r="I45" s="46"/>
      <c r="J45" s="157"/>
    </row>
    <row r="46" spans="1:10" x14ac:dyDescent="0.2">
      <c r="A46" s="153"/>
      <c r="B46" s="182"/>
      <c r="C46" s="46"/>
      <c r="D46" s="46"/>
      <c r="E46" s="46"/>
      <c r="F46" s="46"/>
      <c r="G46" s="46"/>
      <c r="H46" s="46"/>
      <c r="I46" s="46"/>
      <c r="J46" s="157"/>
    </row>
    <row r="47" spans="1:10" x14ac:dyDescent="0.2">
      <c r="A47" s="153"/>
      <c r="B47" s="182"/>
      <c r="C47" s="46"/>
      <c r="D47" s="46"/>
      <c r="E47" s="46"/>
      <c r="F47" s="46"/>
      <c r="G47" s="46"/>
      <c r="H47" s="46"/>
      <c r="I47" s="46"/>
      <c r="J47" s="157"/>
    </row>
    <row r="48" spans="1:10" x14ac:dyDescent="0.2">
      <c r="A48" s="153"/>
      <c r="B48" s="182"/>
      <c r="C48" s="46"/>
      <c r="D48" s="46"/>
      <c r="E48" s="46"/>
      <c r="F48" s="46"/>
      <c r="G48" s="46"/>
      <c r="H48" s="46"/>
      <c r="I48" s="46"/>
      <c r="J48" s="157"/>
    </row>
    <row r="49" spans="1:10" s="29" customFormat="1" ht="15" x14ac:dyDescent="0.2">
      <c r="A49" s="154"/>
      <c r="B49" s="181"/>
      <c r="C49" s="152"/>
      <c r="D49" s="152"/>
      <c r="E49" s="152"/>
      <c r="F49" s="152"/>
      <c r="G49" s="152"/>
      <c r="H49" s="152"/>
      <c r="I49" s="152"/>
      <c r="J49" s="156"/>
    </row>
    <row r="50" spans="1:10" x14ac:dyDescent="0.2">
      <c r="A50" s="153"/>
      <c r="B50" s="182"/>
      <c r="C50" s="46"/>
      <c r="D50" s="46"/>
      <c r="E50" s="46"/>
      <c r="F50" s="46"/>
      <c r="G50" s="46"/>
      <c r="H50" s="46"/>
      <c r="I50" s="46"/>
      <c r="J50" s="157"/>
    </row>
    <row r="51" spans="1:10" s="29" customFormat="1" ht="15" x14ac:dyDescent="0.2">
      <c r="A51" s="154"/>
      <c r="B51" s="181"/>
      <c r="C51" s="152"/>
      <c r="D51" s="152"/>
      <c r="E51" s="152"/>
      <c r="F51" s="152"/>
      <c r="G51" s="152"/>
      <c r="H51" s="152"/>
      <c r="I51" s="152"/>
      <c r="J51" s="156"/>
    </row>
    <row r="52" spans="1:10" s="29" customFormat="1" ht="15" x14ac:dyDescent="0.2">
      <c r="A52" s="154"/>
      <c r="B52" s="181"/>
      <c r="C52" s="152"/>
      <c r="D52" s="152"/>
      <c r="E52" s="152"/>
      <c r="F52" s="152"/>
      <c r="G52" s="152"/>
      <c r="H52" s="152"/>
      <c r="I52" s="152"/>
      <c r="J52" s="156"/>
    </row>
    <row r="53" spans="1:10" s="29" customFormat="1" ht="15" x14ac:dyDescent="0.2">
      <c r="A53" s="154"/>
      <c r="B53" s="181"/>
      <c r="C53" s="152"/>
      <c r="D53" s="152"/>
      <c r="E53" s="152"/>
      <c r="F53" s="152"/>
      <c r="G53" s="152"/>
      <c r="H53" s="152"/>
      <c r="I53" s="152"/>
      <c r="J53" s="156"/>
    </row>
    <row r="54" spans="1:10" s="29" customFormat="1" ht="15" x14ac:dyDescent="0.2">
      <c r="A54" s="154"/>
      <c r="B54" s="181"/>
      <c r="C54" s="152"/>
      <c r="D54" s="152"/>
      <c r="E54" s="152"/>
      <c r="F54" s="152"/>
      <c r="G54" s="152"/>
      <c r="H54" s="152"/>
      <c r="I54" s="152"/>
      <c r="J54" s="156"/>
    </row>
    <row r="55" spans="1:10" s="29" customFormat="1" ht="15" x14ac:dyDescent="0.2">
      <c r="A55" s="154"/>
      <c r="B55" s="181"/>
      <c r="C55" s="152"/>
      <c r="D55" s="152"/>
      <c r="E55" s="152"/>
      <c r="F55" s="152"/>
      <c r="G55" s="152"/>
      <c r="H55" s="152"/>
      <c r="I55" s="152"/>
      <c r="J55" s="156"/>
    </row>
    <row r="56" spans="1:10" s="29" customFormat="1" ht="15" x14ac:dyDescent="0.2">
      <c r="A56" s="154"/>
      <c r="B56" s="181"/>
      <c r="C56" s="152"/>
      <c r="D56" s="152"/>
      <c r="E56" s="152"/>
      <c r="F56" s="152"/>
      <c r="G56" s="152"/>
      <c r="H56" s="152"/>
      <c r="I56" s="152"/>
      <c r="J56" s="156"/>
    </row>
    <row r="57" spans="1:10" s="29" customFormat="1" ht="15" x14ac:dyDescent="0.2">
      <c r="A57" s="154"/>
      <c r="B57" s="181"/>
      <c r="C57" s="152"/>
      <c r="D57" s="152"/>
      <c r="E57" s="152"/>
      <c r="F57" s="152"/>
      <c r="G57" s="152"/>
      <c r="H57" s="152"/>
      <c r="I57" s="152"/>
      <c r="J57" s="156"/>
    </row>
    <row r="58" spans="1:10" s="29" customFormat="1" ht="15" x14ac:dyDescent="0.2">
      <c r="A58" s="154"/>
      <c r="B58" s="181"/>
      <c r="C58" s="152"/>
      <c r="D58" s="152"/>
      <c r="E58" s="152"/>
      <c r="F58" s="152"/>
      <c r="G58" s="152"/>
      <c r="H58" s="152"/>
      <c r="I58" s="152"/>
      <c r="J58" s="156"/>
    </row>
    <row r="59" spans="1:10" s="29" customFormat="1" ht="15" x14ac:dyDescent="0.2">
      <c r="A59" s="154"/>
      <c r="B59" s="181"/>
      <c r="C59" s="152"/>
      <c r="D59" s="152"/>
      <c r="E59" s="152"/>
      <c r="F59" s="152"/>
      <c r="G59" s="152"/>
      <c r="H59" s="152"/>
      <c r="I59" s="152"/>
      <c r="J59" s="156"/>
    </row>
    <row r="60" spans="1:10" s="29" customFormat="1" ht="15" x14ac:dyDescent="0.2">
      <c r="A60" s="154"/>
      <c r="B60" s="181"/>
      <c r="C60" s="152"/>
      <c r="D60" s="152"/>
      <c r="E60" s="152"/>
      <c r="F60" s="152"/>
      <c r="G60" s="152"/>
      <c r="H60" s="152"/>
      <c r="I60" s="152"/>
      <c r="J60" s="156"/>
    </row>
    <row r="61" spans="1:10" s="29" customFormat="1" ht="15" x14ac:dyDescent="0.2">
      <c r="A61" s="154"/>
      <c r="B61" s="181"/>
      <c r="C61" s="152"/>
      <c r="D61" s="152"/>
      <c r="E61" s="152"/>
      <c r="F61" s="152"/>
      <c r="G61" s="152"/>
      <c r="H61" s="152"/>
      <c r="I61" s="152"/>
      <c r="J61" s="156"/>
    </row>
    <row r="62" spans="1:10" s="29" customFormat="1" ht="15" x14ac:dyDescent="0.2">
      <c r="A62" s="154"/>
      <c r="B62" s="181"/>
      <c r="C62" s="152"/>
      <c r="D62" s="152"/>
      <c r="E62" s="152"/>
      <c r="F62" s="152"/>
      <c r="G62" s="152"/>
      <c r="H62" s="152"/>
      <c r="I62" s="152"/>
      <c r="J62" s="156"/>
    </row>
    <row r="63" spans="1:10" s="29" customFormat="1" ht="15" x14ac:dyDescent="0.2">
      <c r="A63" s="154"/>
      <c r="B63" s="181"/>
      <c r="C63" s="152"/>
      <c r="D63" s="152"/>
      <c r="E63" s="152"/>
      <c r="F63" s="152"/>
      <c r="G63" s="152"/>
      <c r="H63" s="152"/>
      <c r="I63" s="152"/>
      <c r="J63" s="156"/>
    </row>
    <row r="64" spans="1:10" ht="15" thickBot="1" x14ac:dyDescent="0.25">
      <c r="A64" s="185"/>
      <c r="B64" s="186"/>
      <c r="C64" s="47"/>
      <c r="D64" s="47"/>
      <c r="E64" s="47"/>
      <c r="F64" s="47"/>
      <c r="G64" s="47"/>
      <c r="H64" s="47"/>
      <c r="I64" s="47"/>
      <c r="J64" s="187"/>
    </row>
    <row r="65" spans="1:10" ht="15" x14ac:dyDescent="0.2">
      <c r="A65" s="50"/>
      <c r="B65" s="50"/>
      <c r="C65" s="48"/>
      <c r="D65" s="48"/>
      <c r="E65" s="48"/>
      <c r="F65" s="48"/>
      <c r="G65" s="48"/>
      <c r="H65" s="48"/>
      <c r="I65" s="48"/>
      <c r="J65" s="48"/>
    </row>
  </sheetData>
  <pageMargins left="0.7" right="0.7" top="0.75" bottom="0.75" header="0.3" footer="0.3"/>
  <pageSetup paperSize="9" orientation="portrait" verticalDpi="0" r:id="rId1"/>
  <headerFooter>
    <oddFooter>&amp;C_x000D_&amp;1#&amp;"Calibri"&amp;10&amp;K000000 CONFIDENCIAL(DE)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1B8F0-18F6-489C-B073-28D11AF943EE}">
  <dimension ref="A5:AR49"/>
  <sheetViews>
    <sheetView showGridLines="0" topLeftCell="A23" zoomScale="60" zoomScaleNormal="60" workbookViewId="0">
      <selection activeCell="D21" sqref="D21"/>
    </sheetView>
  </sheetViews>
  <sheetFormatPr baseColWidth="10" defaultColWidth="11.42578125" defaultRowHeight="14.25" x14ac:dyDescent="0.2"/>
  <cols>
    <col min="1" max="1" width="2.85546875" style="239" customWidth="1"/>
    <col min="2" max="2" width="21.85546875" style="239" bestFit="1" customWidth="1"/>
    <col min="3" max="3" width="2" style="239" customWidth="1"/>
    <col min="4" max="4" width="14.85546875" style="239" customWidth="1"/>
    <col min="5" max="5" width="12" style="239" bestFit="1" customWidth="1"/>
    <col min="6" max="6" width="12.28515625" style="239" bestFit="1" customWidth="1"/>
    <col min="7" max="8" width="12.7109375" style="239" bestFit="1" customWidth="1"/>
    <col min="9" max="9" width="12.28515625" style="239" bestFit="1" customWidth="1"/>
    <col min="10" max="12" width="12" style="239" bestFit="1" customWidth="1"/>
    <col min="13" max="13" width="12.7109375" style="239" bestFit="1" customWidth="1"/>
    <col min="14" max="14" width="12.28515625" style="239" bestFit="1" customWidth="1"/>
    <col min="15" max="15" width="12.7109375" style="239" bestFit="1" customWidth="1"/>
    <col min="16" max="16" width="12.28515625" style="239" bestFit="1" customWidth="1"/>
    <col min="17" max="17" width="12.7109375" style="239" bestFit="1" customWidth="1"/>
    <col min="18" max="19" width="12.28515625" style="239" bestFit="1" customWidth="1"/>
    <col min="20" max="20" width="12.7109375" style="239" bestFit="1" customWidth="1"/>
    <col min="21" max="44" width="11.5703125" style="239" bestFit="1" customWidth="1"/>
    <col min="45" max="16384" width="11.42578125" style="239"/>
  </cols>
  <sheetData>
    <row r="5" spans="1:44" s="96" customFormat="1" ht="23.25" x14ac:dyDescent="0.2">
      <c r="A5" s="122" t="s">
        <v>172</v>
      </c>
    </row>
    <row r="7" spans="1:44" s="422" customFormat="1" ht="19.5" x14ac:dyDescent="0.3">
      <c r="A7" s="422" t="s">
        <v>173</v>
      </c>
    </row>
    <row r="9" spans="1:44" s="424" customFormat="1" ht="16.5" x14ac:dyDescent="0.25">
      <c r="A9" s="423" t="s">
        <v>180</v>
      </c>
    </row>
    <row r="10" spans="1:44" s="425" customFormat="1" ht="9.4" customHeight="1" thickBot="1" x14ac:dyDescent="0.3"/>
    <row r="11" spans="1:44" s="425" customFormat="1" ht="28.9" customHeight="1" x14ac:dyDescent="0.25">
      <c r="D11" s="426" t="s">
        <v>57</v>
      </c>
      <c r="E11" s="427" t="s">
        <v>44</v>
      </c>
      <c r="F11" s="427"/>
      <c r="G11" s="427"/>
      <c r="H11" s="427"/>
      <c r="I11" s="427" t="s">
        <v>43</v>
      </c>
      <c r="J11" s="427"/>
      <c r="K11" s="427"/>
      <c r="L11" s="427"/>
      <c r="M11" s="427"/>
      <c r="N11" s="427"/>
      <c r="O11" s="427"/>
      <c r="P11" s="427"/>
      <c r="Q11" s="427"/>
      <c r="R11" s="427"/>
      <c r="S11" s="427"/>
      <c r="T11" s="427"/>
      <c r="U11" s="427" t="s">
        <v>124</v>
      </c>
      <c r="V11" s="427"/>
      <c r="W11" s="427"/>
      <c r="X11" s="427"/>
      <c r="Y11" s="427"/>
      <c r="Z11" s="427"/>
      <c r="AA11" s="427"/>
      <c r="AB11" s="427"/>
      <c r="AC11" s="427"/>
      <c r="AD11" s="427"/>
      <c r="AE11" s="427"/>
      <c r="AF11" s="427"/>
      <c r="AG11" s="427" t="s">
        <v>125</v>
      </c>
      <c r="AH11" s="427"/>
      <c r="AI11" s="427"/>
      <c r="AJ11" s="427"/>
      <c r="AK11" s="427"/>
      <c r="AL11" s="427"/>
      <c r="AM11" s="427"/>
      <c r="AN11" s="427"/>
      <c r="AO11" s="427"/>
      <c r="AP11" s="427"/>
      <c r="AQ11" s="427"/>
      <c r="AR11" s="428"/>
    </row>
    <row r="12" spans="1:44" s="425" customFormat="1" ht="22.15" customHeight="1" x14ac:dyDescent="0.25">
      <c r="D12" s="429" t="s">
        <v>142</v>
      </c>
      <c r="E12" s="430" t="s">
        <v>160</v>
      </c>
      <c r="F12" s="430" t="s">
        <v>161</v>
      </c>
      <c r="G12" s="430" t="s">
        <v>162</v>
      </c>
      <c r="H12" s="430" t="s">
        <v>163</v>
      </c>
      <c r="I12" s="430" t="s">
        <v>110</v>
      </c>
      <c r="J12" s="430" t="s">
        <v>111</v>
      </c>
      <c r="K12" s="430" t="s">
        <v>112</v>
      </c>
      <c r="L12" s="430" t="s">
        <v>101</v>
      </c>
      <c r="M12" s="430" t="s">
        <v>102</v>
      </c>
      <c r="N12" s="430" t="s">
        <v>103</v>
      </c>
      <c r="O12" s="430" t="s">
        <v>104</v>
      </c>
      <c r="P12" s="430" t="s">
        <v>105</v>
      </c>
      <c r="Q12" s="430" t="s">
        <v>106</v>
      </c>
      <c r="R12" s="430" t="s">
        <v>107</v>
      </c>
      <c r="S12" s="430" t="s">
        <v>108</v>
      </c>
      <c r="T12" s="430" t="s">
        <v>109</v>
      </c>
      <c r="U12" s="430" t="s">
        <v>110</v>
      </c>
      <c r="V12" s="430" t="s">
        <v>111</v>
      </c>
      <c r="W12" s="430" t="s">
        <v>112</v>
      </c>
      <c r="X12" s="430" t="s">
        <v>101</v>
      </c>
      <c r="Y12" s="430" t="s">
        <v>102</v>
      </c>
      <c r="Z12" s="430" t="s">
        <v>103</v>
      </c>
      <c r="AA12" s="430" t="s">
        <v>104</v>
      </c>
      <c r="AB12" s="430" t="s">
        <v>105</v>
      </c>
      <c r="AC12" s="430" t="s">
        <v>106</v>
      </c>
      <c r="AD12" s="430" t="s">
        <v>107</v>
      </c>
      <c r="AE12" s="430" t="s">
        <v>108</v>
      </c>
      <c r="AF12" s="430" t="s">
        <v>109</v>
      </c>
      <c r="AG12" s="430" t="s">
        <v>110</v>
      </c>
      <c r="AH12" s="430" t="s">
        <v>111</v>
      </c>
      <c r="AI12" s="430" t="s">
        <v>112</v>
      </c>
      <c r="AJ12" s="430" t="s">
        <v>101</v>
      </c>
      <c r="AK12" s="430" t="s">
        <v>102</v>
      </c>
      <c r="AL12" s="430" t="s">
        <v>103</v>
      </c>
      <c r="AM12" s="430" t="s">
        <v>104</v>
      </c>
      <c r="AN12" s="430" t="s">
        <v>105</v>
      </c>
      <c r="AO12" s="430" t="s">
        <v>106</v>
      </c>
      <c r="AP12" s="430" t="s">
        <v>107</v>
      </c>
      <c r="AQ12" s="430" t="s">
        <v>108</v>
      </c>
      <c r="AR12" s="431" t="s">
        <v>109</v>
      </c>
    </row>
    <row r="14" spans="1:44" ht="42.75" customHeight="1" thickBot="1" x14ac:dyDescent="0.25">
      <c r="B14" s="432" t="s">
        <v>174</v>
      </c>
      <c r="D14" s="433">
        <v>1</v>
      </c>
      <c r="E14" s="434">
        <v>1.2</v>
      </c>
      <c r="F14" s="305">
        <f>$E14</f>
        <v>1.2</v>
      </c>
      <c r="G14" s="305">
        <f t="shared" ref="G14:H14" si="0">$E14</f>
        <v>1.2</v>
      </c>
      <c r="H14" s="305">
        <f t="shared" si="0"/>
        <v>1.2</v>
      </c>
      <c r="I14" s="434">
        <v>1.3</v>
      </c>
      <c r="J14" s="305">
        <f>$I14</f>
        <v>1.3</v>
      </c>
      <c r="K14" s="305">
        <f t="shared" ref="K14:T14" si="1">$I14</f>
        <v>1.3</v>
      </c>
      <c r="L14" s="305">
        <f t="shared" si="1"/>
        <v>1.3</v>
      </c>
      <c r="M14" s="305">
        <f t="shared" si="1"/>
        <v>1.3</v>
      </c>
      <c r="N14" s="305">
        <f t="shared" si="1"/>
        <v>1.3</v>
      </c>
      <c r="O14" s="305">
        <f t="shared" si="1"/>
        <v>1.3</v>
      </c>
      <c r="P14" s="305">
        <f t="shared" si="1"/>
        <v>1.3</v>
      </c>
      <c r="Q14" s="305">
        <f t="shared" si="1"/>
        <v>1.3</v>
      </c>
      <c r="R14" s="305">
        <f t="shared" si="1"/>
        <v>1.3</v>
      </c>
      <c r="S14" s="305">
        <f t="shared" si="1"/>
        <v>1.3</v>
      </c>
      <c r="T14" s="305">
        <f t="shared" si="1"/>
        <v>1.3</v>
      </c>
      <c r="U14" s="434">
        <v>1.6</v>
      </c>
      <c r="V14" s="305">
        <f>$U14</f>
        <v>1.6</v>
      </c>
      <c r="W14" s="305">
        <f t="shared" ref="W14:AF14" si="2">$U14</f>
        <v>1.6</v>
      </c>
      <c r="X14" s="305">
        <f t="shared" si="2"/>
        <v>1.6</v>
      </c>
      <c r="Y14" s="305">
        <f t="shared" si="2"/>
        <v>1.6</v>
      </c>
      <c r="Z14" s="305">
        <f t="shared" si="2"/>
        <v>1.6</v>
      </c>
      <c r="AA14" s="305">
        <f t="shared" si="2"/>
        <v>1.6</v>
      </c>
      <c r="AB14" s="305">
        <f t="shared" si="2"/>
        <v>1.6</v>
      </c>
      <c r="AC14" s="305">
        <f t="shared" si="2"/>
        <v>1.6</v>
      </c>
      <c r="AD14" s="305">
        <f t="shared" si="2"/>
        <v>1.6</v>
      </c>
      <c r="AE14" s="305">
        <f t="shared" si="2"/>
        <v>1.6</v>
      </c>
      <c r="AF14" s="305">
        <f t="shared" si="2"/>
        <v>1.6</v>
      </c>
      <c r="AG14" s="434">
        <v>5.4</v>
      </c>
      <c r="AH14" s="305">
        <f>$AG14</f>
        <v>5.4</v>
      </c>
      <c r="AI14" s="305">
        <f t="shared" ref="AI14:AR14" si="3">$AG14</f>
        <v>5.4</v>
      </c>
      <c r="AJ14" s="305">
        <f t="shared" si="3"/>
        <v>5.4</v>
      </c>
      <c r="AK14" s="305">
        <f t="shared" si="3"/>
        <v>5.4</v>
      </c>
      <c r="AL14" s="305">
        <f t="shared" si="3"/>
        <v>5.4</v>
      </c>
      <c r="AM14" s="305">
        <f t="shared" si="3"/>
        <v>5.4</v>
      </c>
      <c r="AN14" s="305">
        <f t="shared" si="3"/>
        <v>5.4</v>
      </c>
      <c r="AO14" s="305">
        <f t="shared" si="3"/>
        <v>5.4</v>
      </c>
      <c r="AP14" s="305">
        <f t="shared" si="3"/>
        <v>5.4</v>
      </c>
      <c r="AQ14" s="305">
        <f t="shared" si="3"/>
        <v>5.4</v>
      </c>
      <c r="AR14" s="306">
        <f t="shared" si="3"/>
        <v>5.4</v>
      </c>
    </row>
    <row r="15" spans="1:44" ht="15.75" thickBot="1" x14ac:dyDescent="0.3">
      <c r="B15" s="435"/>
      <c r="D15" s="425"/>
      <c r="E15" s="425"/>
      <c r="F15" s="425"/>
      <c r="G15" s="425"/>
      <c r="H15" s="425"/>
      <c r="I15" s="425"/>
      <c r="J15" s="425"/>
      <c r="K15" s="425"/>
      <c r="L15" s="425"/>
      <c r="M15" s="425"/>
      <c r="N15" s="425"/>
      <c r="O15" s="425"/>
      <c r="P15" s="425"/>
      <c r="Q15" s="425"/>
      <c r="R15" s="425"/>
      <c r="S15" s="425"/>
      <c r="T15" s="425"/>
      <c r="U15" s="425"/>
      <c r="V15" s="425"/>
      <c r="W15" s="425"/>
      <c r="X15" s="425"/>
      <c r="Y15" s="425"/>
      <c r="Z15" s="425"/>
      <c r="AA15" s="425"/>
      <c r="AB15" s="425"/>
      <c r="AC15" s="425"/>
      <c r="AD15" s="425"/>
      <c r="AE15" s="425"/>
      <c r="AF15" s="425"/>
      <c r="AG15" s="425"/>
      <c r="AH15" s="425"/>
      <c r="AI15" s="425"/>
      <c r="AJ15" s="425"/>
      <c r="AK15" s="425"/>
      <c r="AL15" s="425"/>
      <c r="AM15" s="425"/>
      <c r="AN15" s="425"/>
      <c r="AO15" s="425"/>
      <c r="AP15" s="425"/>
      <c r="AQ15" s="425"/>
      <c r="AR15" s="425"/>
    </row>
    <row r="16" spans="1:44" ht="42.75" customHeight="1" thickBot="1" x14ac:dyDescent="0.25">
      <c r="B16" s="432" t="s">
        <v>175</v>
      </c>
      <c r="D16" s="304">
        <v>1</v>
      </c>
      <c r="E16" s="305">
        <v>1.3</v>
      </c>
      <c r="F16" s="305">
        <v>1.35</v>
      </c>
      <c r="G16" s="305">
        <v>1.01</v>
      </c>
      <c r="H16" s="305">
        <v>1.1499999999999999</v>
      </c>
      <c r="I16" s="305">
        <v>1.29</v>
      </c>
      <c r="J16" s="305">
        <v>1.52</v>
      </c>
      <c r="K16" s="305">
        <v>1.53</v>
      </c>
      <c r="L16" s="305">
        <v>1.73</v>
      </c>
      <c r="M16" s="305">
        <v>1.41</v>
      </c>
      <c r="N16" s="305">
        <v>1.34</v>
      </c>
      <c r="O16" s="305">
        <v>1.08</v>
      </c>
      <c r="P16" s="305">
        <v>1</v>
      </c>
      <c r="Q16" s="305">
        <v>1.1299999999999999</v>
      </c>
      <c r="R16" s="305">
        <v>1.24</v>
      </c>
      <c r="S16" s="305">
        <v>1.1399999999999999</v>
      </c>
      <c r="T16" s="305">
        <v>1.2</v>
      </c>
      <c r="U16" s="305">
        <v>1.58</v>
      </c>
      <c r="V16" s="305">
        <v>1.88</v>
      </c>
      <c r="W16" s="305">
        <v>1.88</v>
      </c>
      <c r="X16" s="305">
        <v>2.13</v>
      </c>
      <c r="Y16" s="305">
        <v>1.73</v>
      </c>
      <c r="Z16" s="305">
        <v>1.65</v>
      </c>
      <c r="AA16" s="305">
        <v>1.32</v>
      </c>
      <c r="AB16" s="305">
        <v>1.23</v>
      </c>
      <c r="AC16" s="305">
        <v>1.39</v>
      </c>
      <c r="AD16" s="305">
        <v>1.52</v>
      </c>
      <c r="AE16" s="305">
        <v>1.4</v>
      </c>
      <c r="AF16" s="305">
        <v>1.48</v>
      </c>
      <c r="AG16" s="305">
        <v>3.36</v>
      </c>
      <c r="AH16" s="305">
        <v>3.98</v>
      </c>
      <c r="AI16" s="305">
        <v>4</v>
      </c>
      <c r="AJ16" s="305">
        <v>4.54</v>
      </c>
      <c r="AK16" s="305">
        <v>3.68</v>
      </c>
      <c r="AL16" s="305">
        <v>3.51</v>
      </c>
      <c r="AM16" s="305">
        <v>2.82</v>
      </c>
      <c r="AN16" s="305">
        <v>2.62</v>
      </c>
      <c r="AO16" s="305">
        <v>2.94</v>
      </c>
      <c r="AP16" s="305">
        <v>3.24</v>
      </c>
      <c r="AQ16" s="305">
        <v>2.98</v>
      </c>
      <c r="AR16" s="306">
        <v>3.14</v>
      </c>
    </row>
    <row r="17" spans="1:44" ht="15" thickBot="1" x14ac:dyDescent="0.25">
      <c r="B17" s="435"/>
    </row>
    <row r="18" spans="1:44" ht="42.75" customHeight="1" thickBot="1" x14ac:dyDescent="0.25">
      <c r="B18" s="432" t="s">
        <v>176</v>
      </c>
      <c r="D18" s="433">
        <v>1</v>
      </c>
      <c r="E18" s="434">
        <v>1.2</v>
      </c>
      <c r="F18" s="305">
        <f t="shared" ref="F18:H18" si="4">$E18</f>
        <v>1.2</v>
      </c>
      <c r="G18" s="305">
        <f t="shared" si="4"/>
        <v>1.2</v>
      </c>
      <c r="H18" s="305">
        <f t="shared" si="4"/>
        <v>1.2</v>
      </c>
      <c r="I18" s="434">
        <v>1.3</v>
      </c>
      <c r="J18" s="305">
        <f>$I18</f>
        <v>1.3</v>
      </c>
      <c r="K18" s="305">
        <f t="shared" ref="K18:T18" si="5">$I18</f>
        <v>1.3</v>
      </c>
      <c r="L18" s="305">
        <f t="shared" si="5"/>
        <v>1.3</v>
      </c>
      <c r="M18" s="305">
        <f t="shared" si="5"/>
        <v>1.3</v>
      </c>
      <c r="N18" s="305">
        <f t="shared" si="5"/>
        <v>1.3</v>
      </c>
      <c r="O18" s="305">
        <f t="shared" si="5"/>
        <v>1.3</v>
      </c>
      <c r="P18" s="305">
        <f t="shared" si="5"/>
        <v>1.3</v>
      </c>
      <c r="Q18" s="305">
        <f t="shared" si="5"/>
        <v>1.3</v>
      </c>
      <c r="R18" s="305">
        <f t="shared" si="5"/>
        <v>1.3</v>
      </c>
      <c r="S18" s="305">
        <f t="shared" si="5"/>
        <v>1.3</v>
      </c>
      <c r="T18" s="305">
        <f t="shared" si="5"/>
        <v>1.3</v>
      </c>
      <c r="U18" s="434">
        <v>1.7</v>
      </c>
      <c r="V18" s="305">
        <f>$U18</f>
        <v>1.7</v>
      </c>
      <c r="W18" s="305">
        <f t="shared" ref="W18:AF18" si="6">$U18</f>
        <v>1.7</v>
      </c>
      <c r="X18" s="305">
        <f t="shared" si="6"/>
        <v>1.7</v>
      </c>
      <c r="Y18" s="305">
        <f t="shared" si="6"/>
        <v>1.7</v>
      </c>
      <c r="Z18" s="305">
        <f t="shared" si="6"/>
        <v>1.7</v>
      </c>
      <c r="AA18" s="305">
        <f t="shared" si="6"/>
        <v>1.7</v>
      </c>
      <c r="AB18" s="305">
        <f t="shared" si="6"/>
        <v>1.7</v>
      </c>
      <c r="AC18" s="305">
        <f t="shared" si="6"/>
        <v>1.7</v>
      </c>
      <c r="AD18" s="305">
        <f t="shared" si="6"/>
        <v>1.7</v>
      </c>
      <c r="AE18" s="305">
        <f t="shared" si="6"/>
        <v>1.7</v>
      </c>
      <c r="AF18" s="305">
        <f t="shared" si="6"/>
        <v>1.7</v>
      </c>
      <c r="AG18" s="434">
        <v>4</v>
      </c>
      <c r="AH18" s="305">
        <f>$AG18</f>
        <v>4</v>
      </c>
      <c r="AI18" s="305">
        <f t="shared" ref="AI18:AR18" si="7">$AG18</f>
        <v>4</v>
      </c>
      <c r="AJ18" s="305">
        <f t="shared" si="7"/>
        <v>4</v>
      </c>
      <c r="AK18" s="305">
        <f t="shared" si="7"/>
        <v>4</v>
      </c>
      <c r="AL18" s="305">
        <f t="shared" si="7"/>
        <v>4</v>
      </c>
      <c r="AM18" s="305">
        <f t="shared" si="7"/>
        <v>4</v>
      </c>
      <c r="AN18" s="305">
        <f t="shared" si="7"/>
        <v>4</v>
      </c>
      <c r="AO18" s="305">
        <f t="shared" si="7"/>
        <v>4</v>
      </c>
      <c r="AP18" s="305">
        <f t="shared" si="7"/>
        <v>4</v>
      </c>
      <c r="AQ18" s="305">
        <f t="shared" si="7"/>
        <v>4</v>
      </c>
      <c r="AR18" s="306">
        <f t="shared" si="7"/>
        <v>4</v>
      </c>
    </row>
    <row r="19" spans="1:44" x14ac:dyDescent="0.2">
      <c r="B19" s="435"/>
    </row>
    <row r="20" spans="1:44" s="436" customFormat="1" x14ac:dyDescent="0.2">
      <c r="B20" s="437" t="s">
        <v>177</v>
      </c>
      <c r="D20" s="442">
        <v>45931</v>
      </c>
      <c r="E20" s="443">
        <f>D20</f>
        <v>45931</v>
      </c>
      <c r="F20" s="443">
        <f>E21+1</f>
        <v>46023</v>
      </c>
      <c r="G20" s="443">
        <f t="shared" ref="G20:H20" si="8">F21+1</f>
        <v>46113</v>
      </c>
      <c r="H20" s="443">
        <f t="shared" si="8"/>
        <v>46204</v>
      </c>
      <c r="I20" s="443">
        <f>D20</f>
        <v>45931</v>
      </c>
      <c r="J20" s="443">
        <f>I21+1</f>
        <v>45962</v>
      </c>
      <c r="K20" s="443">
        <f t="shared" ref="K20:T20" si="9">J21+1</f>
        <v>45992</v>
      </c>
      <c r="L20" s="443">
        <f t="shared" si="9"/>
        <v>46023</v>
      </c>
      <c r="M20" s="443">
        <f t="shared" si="9"/>
        <v>46054</v>
      </c>
      <c r="N20" s="443">
        <f t="shared" si="9"/>
        <v>46082</v>
      </c>
      <c r="O20" s="443">
        <f t="shared" si="9"/>
        <v>46113</v>
      </c>
      <c r="P20" s="443">
        <f t="shared" si="9"/>
        <v>46143</v>
      </c>
      <c r="Q20" s="443">
        <f t="shared" si="9"/>
        <v>46174</v>
      </c>
      <c r="R20" s="443">
        <f t="shared" si="9"/>
        <v>46204</v>
      </c>
      <c r="S20" s="443">
        <f t="shared" si="9"/>
        <v>46235</v>
      </c>
      <c r="T20" s="443">
        <f t="shared" si="9"/>
        <v>46266</v>
      </c>
    </row>
    <row r="21" spans="1:44" s="436" customFormat="1" x14ac:dyDescent="0.2">
      <c r="B21" s="437" t="s">
        <v>178</v>
      </c>
      <c r="D21" s="443">
        <f>EOMONTH(D20,11)</f>
        <v>46295</v>
      </c>
      <c r="E21" s="443">
        <f>EOMONTH(E20,2)</f>
        <v>46022</v>
      </c>
      <c r="F21" s="443">
        <f t="shared" ref="F21:H21" si="10">EOMONTH(F20,2)</f>
        <v>46112</v>
      </c>
      <c r="G21" s="443">
        <f t="shared" si="10"/>
        <v>46203</v>
      </c>
      <c r="H21" s="443">
        <f t="shared" si="10"/>
        <v>46295</v>
      </c>
      <c r="I21" s="443">
        <f>EOMONTH(I20,0)</f>
        <v>45961</v>
      </c>
      <c r="J21" s="443">
        <f>EOMONTH(J20,0)</f>
        <v>45991</v>
      </c>
      <c r="K21" s="443">
        <f t="shared" ref="K21:T21" si="11">EOMONTH(K20,0)</f>
        <v>46022</v>
      </c>
      <c r="L21" s="443">
        <f t="shared" si="11"/>
        <v>46053</v>
      </c>
      <c r="M21" s="443">
        <f t="shared" si="11"/>
        <v>46081</v>
      </c>
      <c r="N21" s="443">
        <f t="shared" si="11"/>
        <v>46112</v>
      </c>
      <c r="O21" s="443">
        <f t="shared" si="11"/>
        <v>46142</v>
      </c>
      <c r="P21" s="443">
        <f t="shared" si="11"/>
        <v>46173</v>
      </c>
      <c r="Q21" s="443">
        <f t="shared" si="11"/>
        <v>46203</v>
      </c>
      <c r="R21" s="443">
        <f t="shared" si="11"/>
        <v>46234</v>
      </c>
      <c r="S21" s="443">
        <f t="shared" si="11"/>
        <v>46265</v>
      </c>
      <c r="T21" s="443">
        <f t="shared" si="11"/>
        <v>46295</v>
      </c>
    </row>
    <row r="22" spans="1:44" ht="15" thickBot="1" x14ac:dyDescent="0.25">
      <c r="B22" s="435"/>
    </row>
    <row r="23" spans="1:44" ht="42.75" customHeight="1" thickBot="1" x14ac:dyDescent="0.25">
      <c r="B23" s="432" t="s">
        <v>143</v>
      </c>
      <c r="D23" s="438">
        <f>D21-D20+1</f>
        <v>365</v>
      </c>
      <c r="E23" s="439">
        <f t="shared" ref="E23:T23" si="12">E21-E20+1</f>
        <v>92</v>
      </c>
      <c r="F23" s="439">
        <f t="shared" si="12"/>
        <v>90</v>
      </c>
      <c r="G23" s="439">
        <f t="shared" si="12"/>
        <v>91</v>
      </c>
      <c r="H23" s="439">
        <f>H21-H20+1</f>
        <v>92</v>
      </c>
      <c r="I23" s="439">
        <f t="shared" si="12"/>
        <v>31</v>
      </c>
      <c r="J23" s="439">
        <f t="shared" si="12"/>
        <v>30</v>
      </c>
      <c r="K23" s="439">
        <f t="shared" si="12"/>
        <v>31</v>
      </c>
      <c r="L23" s="439">
        <f t="shared" si="12"/>
        <v>31</v>
      </c>
      <c r="M23" s="439">
        <f t="shared" si="12"/>
        <v>28</v>
      </c>
      <c r="N23" s="439">
        <f t="shared" si="12"/>
        <v>31</v>
      </c>
      <c r="O23" s="439">
        <f t="shared" si="12"/>
        <v>30</v>
      </c>
      <c r="P23" s="439">
        <f t="shared" si="12"/>
        <v>31</v>
      </c>
      <c r="Q23" s="439">
        <f t="shared" si="12"/>
        <v>30</v>
      </c>
      <c r="R23" s="439">
        <f t="shared" si="12"/>
        <v>31</v>
      </c>
      <c r="S23" s="439">
        <f t="shared" si="12"/>
        <v>31</v>
      </c>
      <c r="T23" s="439">
        <f t="shared" si="12"/>
        <v>30</v>
      </c>
      <c r="U23" s="439">
        <f>I23</f>
        <v>31</v>
      </c>
      <c r="V23" s="439">
        <f t="shared" ref="V23:AR23" si="13">J23</f>
        <v>30</v>
      </c>
      <c r="W23" s="439">
        <f t="shared" si="13"/>
        <v>31</v>
      </c>
      <c r="X23" s="439">
        <f t="shared" si="13"/>
        <v>31</v>
      </c>
      <c r="Y23" s="439">
        <f t="shared" si="13"/>
        <v>28</v>
      </c>
      <c r="Z23" s="439">
        <f t="shared" si="13"/>
        <v>31</v>
      </c>
      <c r="AA23" s="439">
        <f t="shared" si="13"/>
        <v>30</v>
      </c>
      <c r="AB23" s="439">
        <f t="shared" si="13"/>
        <v>31</v>
      </c>
      <c r="AC23" s="439">
        <f t="shared" si="13"/>
        <v>30</v>
      </c>
      <c r="AD23" s="439">
        <f t="shared" si="13"/>
        <v>31</v>
      </c>
      <c r="AE23" s="439">
        <f t="shared" si="13"/>
        <v>31</v>
      </c>
      <c r="AF23" s="439">
        <f t="shared" si="13"/>
        <v>30</v>
      </c>
      <c r="AG23" s="439">
        <f t="shared" si="13"/>
        <v>31</v>
      </c>
      <c r="AH23" s="439">
        <f t="shared" si="13"/>
        <v>30</v>
      </c>
      <c r="AI23" s="439">
        <f t="shared" si="13"/>
        <v>31</v>
      </c>
      <c r="AJ23" s="439">
        <f t="shared" si="13"/>
        <v>31</v>
      </c>
      <c r="AK23" s="439">
        <f t="shared" si="13"/>
        <v>28</v>
      </c>
      <c r="AL23" s="439">
        <f t="shared" si="13"/>
        <v>31</v>
      </c>
      <c r="AM23" s="439">
        <f t="shared" si="13"/>
        <v>30</v>
      </c>
      <c r="AN23" s="439">
        <f t="shared" si="13"/>
        <v>31</v>
      </c>
      <c r="AO23" s="439">
        <f t="shared" si="13"/>
        <v>30</v>
      </c>
      <c r="AP23" s="439">
        <f t="shared" si="13"/>
        <v>31</v>
      </c>
      <c r="AQ23" s="439">
        <f t="shared" si="13"/>
        <v>31</v>
      </c>
      <c r="AR23" s="440">
        <f t="shared" si="13"/>
        <v>30</v>
      </c>
    </row>
    <row r="25" spans="1:44" s="424" customFormat="1" ht="16.5" x14ac:dyDescent="0.25">
      <c r="A25" s="423" t="s">
        <v>179</v>
      </c>
    </row>
    <row r="26" spans="1:44" s="425" customFormat="1" ht="9.4" customHeight="1" thickBot="1" x14ac:dyDescent="0.3"/>
    <row r="27" spans="1:44" ht="42.6" customHeight="1" thickBot="1" x14ac:dyDescent="0.25">
      <c r="B27" s="432" t="s">
        <v>174</v>
      </c>
      <c r="D27" s="433">
        <v>1</v>
      </c>
      <c r="E27" s="434">
        <v>1.2</v>
      </c>
      <c r="F27" s="305">
        <f>$E27</f>
        <v>1.2</v>
      </c>
      <c r="G27" s="305">
        <f t="shared" ref="G27:H27" si="14">$E27</f>
        <v>1.2</v>
      </c>
      <c r="H27" s="305">
        <f t="shared" si="14"/>
        <v>1.2</v>
      </c>
      <c r="I27" s="434">
        <v>1.3</v>
      </c>
      <c r="J27" s="305">
        <f>$I27</f>
        <v>1.3</v>
      </c>
      <c r="K27" s="305">
        <f t="shared" ref="K27:T27" si="15">$I27</f>
        <v>1.3</v>
      </c>
      <c r="L27" s="305">
        <f t="shared" si="15"/>
        <v>1.3</v>
      </c>
      <c r="M27" s="305">
        <f t="shared" si="15"/>
        <v>1.3</v>
      </c>
      <c r="N27" s="305">
        <f t="shared" si="15"/>
        <v>1.3</v>
      </c>
      <c r="O27" s="305">
        <f t="shared" si="15"/>
        <v>1.3</v>
      </c>
      <c r="P27" s="305">
        <f t="shared" si="15"/>
        <v>1.3</v>
      </c>
      <c r="Q27" s="305">
        <f t="shared" si="15"/>
        <v>1.3</v>
      </c>
      <c r="R27" s="305">
        <f t="shared" si="15"/>
        <v>1.3</v>
      </c>
      <c r="S27" s="305">
        <f t="shared" si="15"/>
        <v>1.3</v>
      </c>
      <c r="T27" s="305">
        <f t="shared" si="15"/>
        <v>1.3</v>
      </c>
      <c r="U27" s="434">
        <v>1.6</v>
      </c>
      <c r="V27" s="305">
        <f>$U27</f>
        <v>1.6</v>
      </c>
      <c r="W27" s="305">
        <f t="shared" ref="W27:AF27" si="16">$U27</f>
        <v>1.6</v>
      </c>
      <c r="X27" s="305">
        <f t="shared" si="16"/>
        <v>1.6</v>
      </c>
      <c r="Y27" s="305">
        <f t="shared" si="16"/>
        <v>1.6</v>
      </c>
      <c r="Z27" s="305">
        <f t="shared" si="16"/>
        <v>1.6</v>
      </c>
      <c r="AA27" s="305">
        <f t="shared" si="16"/>
        <v>1.6</v>
      </c>
      <c r="AB27" s="305">
        <f t="shared" si="16"/>
        <v>1.6</v>
      </c>
      <c r="AC27" s="305">
        <f t="shared" si="16"/>
        <v>1.6</v>
      </c>
      <c r="AD27" s="305">
        <f t="shared" si="16"/>
        <v>1.6</v>
      </c>
      <c r="AE27" s="305">
        <f t="shared" si="16"/>
        <v>1.6</v>
      </c>
      <c r="AF27" s="305">
        <f t="shared" si="16"/>
        <v>1.6</v>
      </c>
      <c r="AG27" s="434">
        <v>5.4</v>
      </c>
      <c r="AH27" s="305">
        <f>$AG27</f>
        <v>5.4</v>
      </c>
      <c r="AI27" s="305">
        <f t="shared" ref="AI27:AR27" si="17">$AG27</f>
        <v>5.4</v>
      </c>
      <c r="AJ27" s="305">
        <f t="shared" si="17"/>
        <v>5.4</v>
      </c>
      <c r="AK27" s="305">
        <f t="shared" si="17"/>
        <v>5.4</v>
      </c>
      <c r="AL27" s="305">
        <f t="shared" si="17"/>
        <v>5.4</v>
      </c>
      <c r="AM27" s="305">
        <f t="shared" si="17"/>
        <v>5.4</v>
      </c>
      <c r="AN27" s="305">
        <f t="shared" si="17"/>
        <v>5.4</v>
      </c>
      <c r="AO27" s="305">
        <f t="shared" si="17"/>
        <v>5.4</v>
      </c>
      <c r="AP27" s="305">
        <f t="shared" si="17"/>
        <v>5.4</v>
      </c>
      <c r="AQ27" s="305">
        <f t="shared" si="17"/>
        <v>5.4</v>
      </c>
      <c r="AR27" s="306">
        <f t="shared" si="17"/>
        <v>5.4</v>
      </c>
    </row>
    <row r="28" spans="1:44" s="425" customFormat="1" ht="9.4" customHeight="1" thickBot="1" x14ac:dyDescent="0.3"/>
    <row r="29" spans="1:44" ht="42.75" customHeight="1" thickBot="1" x14ac:dyDescent="0.25">
      <c r="B29" s="432" t="s">
        <v>175</v>
      </c>
      <c r="D29" s="304">
        <v>1</v>
      </c>
      <c r="E29" s="305">
        <v>1.24</v>
      </c>
      <c r="F29" s="305">
        <v>1.43</v>
      </c>
      <c r="G29" s="305">
        <v>1.03</v>
      </c>
      <c r="H29" s="305">
        <v>1.1000000000000001</v>
      </c>
      <c r="I29" s="305">
        <v>1.21</v>
      </c>
      <c r="J29" s="305">
        <v>1.5</v>
      </c>
      <c r="K29" s="305">
        <v>1.63</v>
      </c>
      <c r="L29" s="305">
        <v>1.87</v>
      </c>
      <c r="M29" s="305">
        <v>1.46</v>
      </c>
      <c r="N29" s="305">
        <v>1.4</v>
      </c>
      <c r="O29" s="305">
        <v>1.08</v>
      </c>
      <c r="P29" s="305">
        <v>1</v>
      </c>
      <c r="Q29" s="305">
        <v>1.07</v>
      </c>
      <c r="R29" s="305">
        <v>1.17</v>
      </c>
      <c r="S29" s="305">
        <v>1.07</v>
      </c>
      <c r="T29" s="305">
        <v>1.1399999999999999</v>
      </c>
      <c r="U29" s="305">
        <v>1.59</v>
      </c>
      <c r="V29" s="305">
        <v>1.96</v>
      </c>
      <c r="W29" s="305">
        <v>2.13</v>
      </c>
      <c r="X29" s="305">
        <v>2.44</v>
      </c>
      <c r="Y29" s="305">
        <v>1.91</v>
      </c>
      <c r="Z29" s="305">
        <v>1.83</v>
      </c>
      <c r="AA29" s="305">
        <v>1.41</v>
      </c>
      <c r="AB29" s="305">
        <v>1.31</v>
      </c>
      <c r="AC29" s="305">
        <v>1.4</v>
      </c>
      <c r="AD29" s="305">
        <v>1.52</v>
      </c>
      <c r="AE29" s="305">
        <v>1.4</v>
      </c>
      <c r="AF29" s="305">
        <v>1.49</v>
      </c>
      <c r="AG29" s="305">
        <v>3.73</v>
      </c>
      <c r="AH29" s="305">
        <v>4.62</v>
      </c>
      <c r="AI29" s="305">
        <v>5.01</v>
      </c>
      <c r="AJ29" s="305">
        <v>5.75</v>
      </c>
      <c r="AK29" s="305">
        <v>4.49</v>
      </c>
      <c r="AL29" s="305">
        <v>4.3</v>
      </c>
      <c r="AM29" s="305">
        <v>3.32</v>
      </c>
      <c r="AN29" s="305">
        <v>3.08</v>
      </c>
      <c r="AO29" s="305">
        <v>3.3</v>
      </c>
      <c r="AP29" s="305">
        <v>3.59</v>
      </c>
      <c r="AQ29" s="305">
        <v>3.29</v>
      </c>
      <c r="AR29" s="306">
        <v>3.52</v>
      </c>
    </row>
    <row r="30" spans="1:44" ht="15" thickBot="1" x14ac:dyDescent="0.25">
      <c r="B30" s="435"/>
    </row>
    <row r="31" spans="1:44" ht="42.75" customHeight="1" thickBot="1" x14ac:dyDescent="0.25">
      <c r="B31" s="432" t="s">
        <v>176</v>
      </c>
      <c r="D31" s="433">
        <v>1</v>
      </c>
      <c r="E31" s="434">
        <v>1.2</v>
      </c>
      <c r="F31" s="305">
        <f t="shared" ref="F31:H31" si="18">$E31</f>
        <v>1.2</v>
      </c>
      <c r="G31" s="305">
        <f t="shared" si="18"/>
        <v>1.2</v>
      </c>
      <c r="H31" s="305">
        <f t="shared" si="18"/>
        <v>1.2</v>
      </c>
      <c r="I31" s="434">
        <v>1.3</v>
      </c>
      <c r="J31" s="305">
        <f>$I31</f>
        <v>1.3</v>
      </c>
      <c r="K31" s="305">
        <f t="shared" ref="K31:T31" si="19">$I31</f>
        <v>1.3</v>
      </c>
      <c r="L31" s="305">
        <f t="shared" si="19"/>
        <v>1.3</v>
      </c>
      <c r="M31" s="305">
        <f t="shared" si="19"/>
        <v>1.3</v>
      </c>
      <c r="N31" s="305">
        <f t="shared" si="19"/>
        <v>1.3</v>
      </c>
      <c r="O31" s="305">
        <f t="shared" si="19"/>
        <v>1.3</v>
      </c>
      <c r="P31" s="305">
        <f t="shared" si="19"/>
        <v>1.3</v>
      </c>
      <c r="Q31" s="305">
        <f t="shared" si="19"/>
        <v>1.3</v>
      </c>
      <c r="R31" s="305">
        <f t="shared" si="19"/>
        <v>1.3</v>
      </c>
      <c r="S31" s="305">
        <f t="shared" si="19"/>
        <v>1.3</v>
      </c>
      <c r="T31" s="305">
        <f t="shared" si="19"/>
        <v>1.3</v>
      </c>
      <c r="U31" s="434">
        <v>1.7</v>
      </c>
      <c r="V31" s="305">
        <f>$U31</f>
        <v>1.7</v>
      </c>
      <c r="W31" s="305">
        <f t="shared" ref="W31:AF31" si="20">$U31</f>
        <v>1.7</v>
      </c>
      <c r="X31" s="305">
        <f t="shared" si="20"/>
        <v>1.7</v>
      </c>
      <c r="Y31" s="305">
        <f t="shared" si="20"/>
        <v>1.7</v>
      </c>
      <c r="Z31" s="305">
        <f t="shared" si="20"/>
        <v>1.7</v>
      </c>
      <c r="AA31" s="305">
        <f t="shared" si="20"/>
        <v>1.7</v>
      </c>
      <c r="AB31" s="305">
        <f t="shared" si="20"/>
        <v>1.7</v>
      </c>
      <c r="AC31" s="305">
        <f t="shared" si="20"/>
        <v>1.7</v>
      </c>
      <c r="AD31" s="305">
        <f t="shared" si="20"/>
        <v>1.7</v>
      </c>
      <c r="AE31" s="305">
        <f t="shared" si="20"/>
        <v>1.7</v>
      </c>
      <c r="AF31" s="305">
        <f t="shared" si="20"/>
        <v>1.7</v>
      </c>
      <c r="AG31" s="434">
        <v>4</v>
      </c>
      <c r="AH31" s="305">
        <f>$AG31</f>
        <v>4</v>
      </c>
      <c r="AI31" s="305">
        <f t="shared" ref="AI31:AR31" si="21">$AG31</f>
        <v>4</v>
      </c>
      <c r="AJ31" s="305">
        <f t="shared" si="21"/>
        <v>4</v>
      </c>
      <c r="AK31" s="305">
        <f t="shared" si="21"/>
        <v>4</v>
      </c>
      <c r="AL31" s="305">
        <f t="shared" si="21"/>
        <v>4</v>
      </c>
      <c r="AM31" s="305">
        <f t="shared" si="21"/>
        <v>4</v>
      </c>
      <c r="AN31" s="305">
        <f t="shared" si="21"/>
        <v>4</v>
      </c>
      <c r="AO31" s="305">
        <f t="shared" si="21"/>
        <v>4</v>
      </c>
      <c r="AP31" s="305">
        <f t="shared" si="21"/>
        <v>4</v>
      </c>
      <c r="AQ31" s="305">
        <f t="shared" si="21"/>
        <v>4</v>
      </c>
      <c r="AR31" s="306">
        <f t="shared" si="21"/>
        <v>4</v>
      </c>
    </row>
    <row r="32" spans="1:44" x14ac:dyDescent="0.2">
      <c r="B32" s="435"/>
    </row>
    <row r="33" spans="1:44" s="436" customFormat="1" x14ac:dyDescent="0.2">
      <c r="B33" s="437" t="s">
        <v>177</v>
      </c>
      <c r="D33" s="444">
        <f>D21+1</f>
        <v>46296</v>
      </c>
      <c r="E33" s="444">
        <f>D33</f>
        <v>46296</v>
      </c>
      <c r="F33" s="444">
        <f>E34+1</f>
        <v>46388</v>
      </c>
      <c r="G33" s="444">
        <f t="shared" ref="G33:H33" si="22">F34+1</f>
        <v>46478</v>
      </c>
      <c r="H33" s="444">
        <f t="shared" si="22"/>
        <v>46569</v>
      </c>
      <c r="I33" s="444">
        <f>D33</f>
        <v>46296</v>
      </c>
      <c r="J33" s="444">
        <f>I34+1</f>
        <v>46327</v>
      </c>
      <c r="K33" s="444">
        <f t="shared" ref="K33:T33" si="23">J34+1</f>
        <v>46357</v>
      </c>
      <c r="L33" s="444">
        <f t="shared" si="23"/>
        <v>46388</v>
      </c>
      <c r="M33" s="444">
        <f t="shared" si="23"/>
        <v>46419</v>
      </c>
      <c r="N33" s="444">
        <f t="shared" si="23"/>
        <v>46447</v>
      </c>
      <c r="O33" s="444">
        <f t="shared" si="23"/>
        <v>46478</v>
      </c>
      <c r="P33" s="444">
        <f t="shared" si="23"/>
        <v>46508</v>
      </c>
      <c r="Q33" s="444">
        <f t="shared" si="23"/>
        <v>46539</v>
      </c>
      <c r="R33" s="444">
        <f t="shared" si="23"/>
        <v>46569</v>
      </c>
      <c r="S33" s="444">
        <f t="shared" si="23"/>
        <v>46600</v>
      </c>
      <c r="T33" s="444">
        <f t="shared" si="23"/>
        <v>46631</v>
      </c>
    </row>
    <row r="34" spans="1:44" s="436" customFormat="1" x14ac:dyDescent="0.2">
      <c r="B34" s="437" t="s">
        <v>178</v>
      </c>
      <c r="D34" s="444">
        <f>EOMONTH(D33,11)</f>
        <v>46660</v>
      </c>
      <c r="E34" s="444">
        <f>EOMONTH(E33,2)</f>
        <v>46387</v>
      </c>
      <c r="F34" s="444">
        <f t="shared" ref="F34" si="24">EOMONTH(F33,2)</f>
        <v>46477</v>
      </c>
      <c r="G34" s="444">
        <f t="shared" ref="G34" si="25">EOMONTH(G33,2)</f>
        <v>46568</v>
      </c>
      <c r="H34" s="444">
        <f t="shared" ref="H34" si="26">EOMONTH(H33,2)</f>
        <v>46660</v>
      </c>
      <c r="I34" s="444">
        <f>EOMONTH(I33,0)</f>
        <v>46326</v>
      </c>
      <c r="J34" s="444">
        <f>EOMONTH(J33,0)</f>
        <v>46356</v>
      </c>
      <c r="K34" s="444">
        <f t="shared" ref="K34" si="27">EOMONTH(K33,0)</f>
        <v>46387</v>
      </c>
      <c r="L34" s="444">
        <f t="shared" ref="L34" si="28">EOMONTH(L33,0)</f>
        <v>46418</v>
      </c>
      <c r="M34" s="444">
        <f t="shared" ref="M34" si="29">EOMONTH(M33,0)</f>
        <v>46446</v>
      </c>
      <c r="N34" s="444">
        <f t="shared" ref="N34" si="30">EOMONTH(N33,0)</f>
        <v>46477</v>
      </c>
      <c r="O34" s="444">
        <f t="shared" ref="O34" si="31">EOMONTH(O33,0)</f>
        <v>46507</v>
      </c>
      <c r="P34" s="444">
        <f t="shared" ref="P34" si="32">EOMONTH(P33,0)</f>
        <v>46538</v>
      </c>
      <c r="Q34" s="444">
        <f t="shared" ref="Q34" si="33">EOMONTH(Q33,0)</f>
        <v>46568</v>
      </c>
      <c r="R34" s="444">
        <f t="shared" ref="R34" si="34">EOMONTH(R33,0)</f>
        <v>46599</v>
      </c>
      <c r="S34" s="444">
        <f t="shared" ref="S34" si="35">EOMONTH(S33,0)</f>
        <v>46630</v>
      </c>
      <c r="T34" s="444">
        <f t="shared" ref="T34" si="36">EOMONTH(T33,0)</f>
        <v>46660</v>
      </c>
    </row>
    <row r="35" spans="1:44" ht="15" thickBot="1" x14ac:dyDescent="0.25">
      <c r="B35" s="435"/>
    </row>
    <row r="36" spans="1:44" ht="42.75" customHeight="1" thickBot="1" x14ac:dyDescent="0.25">
      <c r="B36" s="432" t="s">
        <v>143</v>
      </c>
      <c r="D36" s="438">
        <f>D34-D33+1</f>
        <v>365</v>
      </c>
      <c r="E36" s="439">
        <f t="shared" ref="E36:T36" si="37">E34-E33+1</f>
        <v>92</v>
      </c>
      <c r="F36" s="439">
        <f t="shared" si="37"/>
        <v>90</v>
      </c>
      <c r="G36" s="439">
        <f t="shared" si="37"/>
        <v>91</v>
      </c>
      <c r="H36" s="439">
        <f t="shared" si="37"/>
        <v>92</v>
      </c>
      <c r="I36" s="439">
        <f t="shared" si="37"/>
        <v>31</v>
      </c>
      <c r="J36" s="439">
        <f t="shared" si="37"/>
        <v>30</v>
      </c>
      <c r="K36" s="439">
        <f t="shared" si="37"/>
        <v>31</v>
      </c>
      <c r="L36" s="439">
        <f t="shared" si="37"/>
        <v>31</v>
      </c>
      <c r="M36" s="439">
        <f t="shared" si="37"/>
        <v>28</v>
      </c>
      <c r="N36" s="439">
        <f t="shared" si="37"/>
        <v>31</v>
      </c>
      <c r="O36" s="439">
        <f t="shared" si="37"/>
        <v>30</v>
      </c>
      <c r="P36" s="439">
        <f t="shared" si="37"/>
        <v>31</v>
      </c>
      <c r="Q36" s="439">
        <f t="shared" si="37"/>
        <v>30</v>
      </c>
      <c r="R36" s="439">
        <f t="shared" si="37"/>
        <v>31</v>
      </c>
      <c r="S36" s="439">
        <f t="shared" si="37"/>
        <v>31</v>
      </c>
      <c r="T36" s="439">
        <f t="shared" si="37"/>
        <v>30</v>
      </c>
      <c r="U36" s="439">
        <f>I36</f>
        <v>31</v>
      </c>
      <c r="V36" s="439">
        <f t="shared" ref="V36:AR36" si="38">J36</f>
        <v>30</v>
      </c>
      <c r="W36" s="439">
        <f t="shared" si="38"/>
        <v>31</v>
      </c>
      <c r="X36" s="439">
        <f t="shared" si="38"/>
        <v>31</v>
      </c>
      <c r="Y36" s="439">
        <f t="shared" si="38"/>
        <v>28</v>
      </c>
      <c r="Z36" s="439">
        <f t="shared" si="38"/>
        <v>31</v>
      </c>
      <c r="AA36" s="439">
        <f t="shared" si="38"/>
        <v>30</v>
      </c>
      <c r="AB36" s="439">
        <f t="shared" si="38"/>
        <v>31</v>
      </c>
      <c r="AC36" s="439">
        <f t="shared" si="38"/>
        <v>30</v>
      </c>
      <c r="AD36" s="439">
        <f t="shared" si="38"/>
        <v>31</v>
      </c>
      <c r="AE36" s="439">
        <f t="shared" si="38"/>
        <v>31</v>
      </c>
      <c r="AF36" s="439">
        <f t="shared" si="38"/>
        <v>30</v>
      </c>
      <c r="AG36" s="439">
        <f t="shared" si="38"/>
        <v>31</v>
      </c>
      <c r="AH36" s="439">
        <f t="shared" si="38"/>
        <v>30</v>
      </c>
      <c r="AI36" s="439">
        <f t="shared" si="38"/>
        <v>31</v>
      </c>
      <c r="AJ36" s="439">
        <f t="shared" si="38"/>
        <v>31</v>
      </c>
      <c r="AK36" s="439">
        <f t="shared" si="38"/>
        <v>28</v>
      </c>
      <c r="AL36" s="439">
        <f t="shared" si="38"/>
        <v>31</v>
      </c>
      <c r="AM36" s="439">
        <f t="shared" si="38"/>
        <v>30</v>
      </c>
      <c r="AN36" s="439">
        <f t="shared" si="38"/>
        <v>31</v>
      </c>
      <c r="AO36" s="439">
        <f t="shared" si="38"/>
        <v>30</v>
      </c>
      <c r="AP36" s="439">
        <f t="shared" si="38"/>
        <v>31</v>
      </c>
      <c r="AQ36" s="439">
        <f t="shared" si="38"/>
        <v>31</v>
      </c>
      <c r="AR36" s="440">
        <f t="shared" si="38"/>
        <v>30</v>
      </c>
    </row>
    <row r="38" spans="1:44" s="424" customFormat="1" ht="16.5" x14ac:dyDescent="0.25">
      <c r="A38" s="423" t="s">
        <v>181</v>
      </c>
    </row>
    <row r="39" spans="1:44" s="425" customFormat="1" ht="9.4" customHeight="1" thickBot="1" x14ac:dyDescent="0.3"/>
    <row r="40" spans="1:44" ht="42.75" customHeight="1" thickBot="1" x14ac:dyDescent="0.25">
      <c r="B40" s="432" t="s">
        <v>174</v>
      </c>
      <c r="D40" s="304">
        <f>D27</f>
        <v>1</v>
      </c>
      <c r="E40" s="305">
        <f t="shared" ref="E40:AR44" si="39">E27</f>
        <v>1.2</v>
      </c>
      <c r="F40" s="305">
        <f t="shared" si="39"/>
        <v>1.2</v>
      </c>
      <c r="G40" s="305">
        <f t="shared" si="39"/>
        <v>1.2</v>
      </c>
      <c r="H40" s="305">
        <f t="shared" si="39"/>
        <v>1.2</v>
      </c>
      <c r="I40" s="305">
        <f t="shared" si="39"/>
        <v>1.3</v>
      </c>
      <c r="J40" s="305">
        <f t="shared" si="39"/>
        <v>1.3</v>
      </c>
      <c r="K40" s="305">
        <f t="shared" si="39"/>
        <v>1.3</v>
      </c>
      <c r="L40" s="305">
        <f t="shared" si="39"/>
        <v>1.3</v>
      </c>
      <c r="M40" s="305">
        <f t="shared" si="39"/>
        <v>1.3</v>
      </c>
      <c r="N40" s="305">
        <f t="shared" si="39"/>
        <v>1.3</v>
      </c>
      <c r="O40" s="305">
        <f t="shared" si="39"/>
        <v>1.3</v>
      </c>
      <c r="P40" s="305">
        <f t="shared" si="39"/>
        <v>1.3</v>
      </c>
      <c r="Q40" s="305">
        <f t="shared" si="39"/>
        <v>1.3</v>
      </c>
      <c r="R40" s="305">
        <f t="shared" si="39"/>
        <v>1.3</v>
      </c>
      <c r="S40" s="305">
        <f t="shared" si="39"/>
        <v>1.3</v>
      </c>
      <c r="T40" s="305">
        <f t="shared" si="39"/>
        <v>1.3</v>
      </c>
      <c r="U40" s="305">
        <f t="shared" si="39"/>
        <v>1.6</v>
      </c>
      <c r="V40" s="305">
        <f t="shared" si="39"/>
        <v>1.6</v>
      </c>
      <c r="W40" s="305">
        <f t="shared" si="39"/>
        <v>1.6</v>
      </c>
      <c r="X40" s="305">
        <f t="shared" si="39"/>
        <v>1.6</v>
      </c>
      <c r="Y40" s="305">
        <f t="shared" si="39"/>
        <v>1.6</v>
      </c>
      <c r="Z40" s="305">
        <f t="shared" si="39"/>
        <v>1.6</v>
      </c>
      <c r="AA40" s="305">
        <f t="shared" si="39"/>
        <v>1.6</v>
      </c>
      <c r="AB40" s="305">
        <f t="shared" si="39"/>
        <v>1.6</v>
      </c>
      <c r="AC40" s="305">
        <f t="shared" si="39"/>
        <v>1.6</v>
      </c>
      <c r="AD40" s="305">
        <f t="shared" si="39"/>
        <v>1.6</v>
      </c>
      <c r="AE40" s="305">
        <f t="shared" si="39"/>
        <v>1.6</v>
      </c>
      <c r="AF40" s="305">
        <f t="shared" si="39"/>
        <v>1.6</v>
      </c>
      <c r="AG40" s="305">
        <f t="shared" si="39"/>
        <v>5.4</v>
      </c>
      <c r="AH40" s="305">
        <f t="shared" si="39"/>
        <v>5.4</v>
      </c>
      <c r="AI40" s="305">
        <f t="shared" si="39"/>
        <v>5.4</v>
      </c>
      <c r="AJ40" s="305">
        <f t="shared" si="39"/>
        <v>5.4</v>
      </c>
      <c r="AK40" s="305">
        <f t="shared" si="39"/>
        <v>5.4</v>
      </c>
      <c r="AL40" s="305">
        <f t="shared" si="39"/>
        <v>5.4</v>
      </c>
      <c r="AM40" s="305">
        <f t="shared" si="39"/>
        <v>5.4</v>
      </c>
      <c r="AN40" s="305">
        <f t="shared" si="39"/>
        <v>5.4</v>
      </c>
      <c r="AO40" s="305">
        <f t="shared" si="39"/>
        <v>5.4</v>
      </c>
      <c r="AP40" s="305">
        <f t="shared" si="39"/>
        <v>5.4</v>
      </c>
      <c r="AQ40" s="305">
        <f t="shared" si="39"/>
        <v>5.4</v>
      </c>
      <c r="AR40" s="306">
        <f t="shared" si="39"/>
        <v>5.4</v>
      </c>
    </row>
    <row r="41" spans="1:44" s="425" customFormat="1" ht="9.4" customHeight="1" thickBot="1" x14ac:dyDescent="0.3"/>
    <row r="42" spans="1:44" ht="42.75" customHeight="1" thickBot="1" x14ac:dyDescent="0.25">
      <c r="B42" s="432" t="s">
        <v>175</v>
      </c>
      <c r="D42" s="304">
        <f>D29</f>
        <v>1</v>
      </c>
      <c r="E42" s="305">
        <f t="shared" si="39"/>
        <v>1.24</v>
      </c>
      <c r="F42" s="305">
        <f t="shared" si="39"/>
        <v>1.43</v>
      </c>
      <c r="G42" s="305">
        <f t="shared" si="39"/>
        <v>1.03</v>
      </c>
      <c r="H42" s="305">
        <f t="shared" si="39"/>
        <v>1.1000000000000001</v>
      </c>
      <c r="I42" s="305">
        <f t="shared" si="39"/>
        <v>1.21</v>
      </c>
      <c r="J42" s="305">
        <f t="shared" si="39"/>
        <v>1.5</v>
      </c>
      <c r="K42" s="305">
        <f t="shared" si="39"/>
        <v>1.63</v>
      </c>
      <c r="L42" s="305">
        <f t="shared" si="39"/>
        <v>1.87</v>
      </c>
      <c r="M42" s="305">
        <f t="shared" si="39"/>
        <v>1.46</v>
      </c>
      <c r="N42" s="305">
        <f t="shared" si="39"/>
        <v>1.4</v>
      </c>
      <c r="O42" s="305">
        <f t="shared" si="39"/>
        <v>1.08</v>
      </c>
      <c r="P42" s="305">
        <f t="shared" si="39"/>
        <v>1</v>
      </c>
      <c r="Q42" s="305">
        <f t="shared" si="39"/>
        <v>1.07</v>
      </c>
      <c r="R42" s="305">
        <f t="shared" si="39"/>
        <v>1.17</v>
      </c>
      <c r="S42" s="305">
        <f t="shared" si="39"/>
        <v>1.07</v>
      </c>
      <c r="T42" s="305">
        <f t="shared" si="39"/>
        <v>1.1399999999999999</v>
      </c>
      <c r="U42" s="305">
        <f t="shared" si="39"/>
        <v>1.59</v>
      </c>
      <c r="V42" s="305">
        <f t="shared" si="39"/>
        <v>1.96</v>
      </c>
      <c r="W42" s="305">
        <f t="shared" si="39"/>
        <v>2.13</v>
      </c>
      <c r="X42" s="305">
        <f t="shared" si="39"/>
        <v>2.44</v>
      </c>
      <c r="Y42" s="305">
        <f t="shared" si="39"/>
        <v>1.91</v>
      </c>
      <c r="Z42" s="305">
        <f t="shared" si="39"/>
        <v>1.83</v>
      </c>
      <c r="AA42" s="305">
        <f t="shared" si="39"/>
        <v>1.41</v>
      </c>
      <c r="AB42" s="305">
        <f t="shared" si="39"/>
        <v>1.31</v>
      </c>
      <c r="AC42" s="305">
        <f t="shared" si="39"/>
        <v>1.4</v>
      </c>
      <c r="AD42" s="305">
        <f t="shared" si="39"/>
        <v>1.52</v>
      </c>
      <c r="AE42" s="305">
        <f t="shared" si="39"/>
        <v>1.4</v>
      </c>
      <c r="AF42" s="305">
        <f t="shared" si="39"/>
        <v>1.49</v>
      </c>
      <c r="AG42" s="305">
        <f t="shared" si="39"/>
        <v>3.73</v>
      </c>
      <c r="AH42" s="305">
        <f t="shared" si="39"/>
        <v>4.62</v>
      </c>
      <c r="AI42" s="305">
        <f t="shared" si="39"/>
        <v>5.01</v>
      </c>
      <c r="AJ42" s="305">
        <f t="shared" si="39"/>
        <v>5.75</v>
      </c>
      <c r="AK42" s="305">
        <f t="shared" si="39"/>
        <v>4.49</v>
      </c>
      <c r="AL42" s="305">
        <f t="shared" si="39"/>
        <v>4.3</v>
      </c>
      <c r="AM42" s="305">
        <f t="shared" si="39"/>
        <v>3.32</v>
      </c>
      <c r="AN42" s="305">
        <f t="shared" si="39"/>
        <v>3.08</v>
      </c>
      <c r="AO42" s="305">
        <f t="shared" si="39"/>
        <v>3.3</v>
      </c>
      <c r="AP42" s="305">
        <f t="shared" si="39"/>
        <v>3.59</v>
      </c>
      <c r="AQ42" s="305">
        <f t="shared" si="39"/>
        <v>3.29</v>
      </c>
      <c r="AR42" s="306">
        <f t="shared" si="39"/>
        <v>3.52</v>
      </c>
    </row>
    <row r="43" spans="1:44" ht="15" thickBot="1" x14ac:dyDescent="0.25">
      <c r="B43" s="435"/>
    </row>
    <row r="44" spans="1:44" ht="42.75" customHeight="1" thickBot="1" x14ac:dyDescent="0.25">
      <c r="B44" s="432" t="s">
        <v>176</v>
      </c>
      <c r="D44" s="304">
        <f>D31</f>
        <v>1</v>
      </c>
      <c r="E44" s="305">
        <f t="shared" si="39"/>
        <v>1.2</v>
      </c>
      <c r="F44" s="305">
        <f t="shared" si="39"/>
        <v>1.2</v>
      </c>
      <c r="G44" s="305">
        <f t="shared" si="39"/>
        <v>1.2</v>
      </c>
      <c r="H44" s="305">
        <f t="shared" si="39"/>
        <v>1.2</v>
      </c>
      <c r="I44" s="305">
        <f t="shared" si="39"/>
        <v>1.3</v>
      </c>
      <c r="J44" s="305">
        <f t="shared" si="39"/>
        <v>1.3</v>
      </c>
      <c r="K44" s="305">
        <f t="shared" si="39"/>
        <v>1.3</v>
      </c>
      <c r="L44" s="305">
        <f t="shared" si="39"/>
        <v>1.3</v>
      </c>
      <c r="M44" s="305">
        <f t="shared" si="39"/>
        <v>1.3</v>
      </c>
      <c r="N44" s="305">
        <f t="shared" si="39"/>
        <v>1.3</v>
      </c>
      <c r="O44" s="305">
        <f t="shared" si="39"/>
        <v>1.3</v>
      </c>
      <c r="P44" s="305">
        <f t="shared" si="39"/>
        <v>1.3</v>
      </c>
      <c r="Q44" s="305">
        <f t="shared" si="39"/>
        <v>1.3</v>
      </c>
      <c r="R44" s="305">
        <f t="shared" si="39"/>
        <v>1.3</v>
      </c>
      <c r="S44" s="305">
        <f t="shared" si="39"/>
        <v>1.3</v>
      </c>
      <c r="T44" s="305">
        <f t="shared" si="39"/>
        <v>1.3</v>
      </c>
      <c r="U44" s="305">
        <f t="shared" si="39"/>
        <v>1.7</v>
      </c>
      <c r="V44" s="305">
        <f t="shared" si="39"/>
        <v>1.7</v>
      </c>
      <c r="W44" s="305">
        <f t="shared" si="39"/>
        <v>1.7</v>
      </c>
      <c r="X44" s="305">
        <f t="shared" si="39"/>
        <v>1.7</v>
      </c>
      <c r="Y44" s="305">
        <f t="shared" si="39"/>
        <v>1.7</v>
      </c>
      <c r="Z44" s="305">
        <f t="shared" si="39"/>
        <v>1.7</v>
      </c>
      <c r="AA44" s="305">
        <f t="shared" si="39"/>
        <v>1.7</v>
      </c>
      <c r="AB44" s="305">
        <f t="shared" si="39"/>
        <v>1.7</v>
      </c>
      <c r="AC44" s="305">
        <f t="shared" si="39"/>
        <v>1.7</v>
      </c>
      <c r="AD44" s="305">
        <f t="shared" si="39"/>
        <v>1.7</v>
      </c>
      <c r="AE44" s="305">
        <f t="shared" si="39"/>
        <v>1.7</v>
      </c>
      <c r="AF44" s="305">
        <f t="shared" si="39"/>
        <v>1.7</v>
      </c>
      <c r="AG44" s="305">
        <f t="shared" si="39"/>
        <v>4</v>
      </c>
      <c r="AH44" s="305">
        <f t="shared" si="39"/>
        <v>4</v>
      </c>
      <c r="AI44" s="305">
        <f t="shared" si="39"/>
        <v>4</v>
      </c>
      <c r="AJ44" s="305">
        <f t="shared" si="39"/>
        <v>4</v>
      </c>
      <c r="AK44" s="305">
        <f t="shared" si="39"/>
        <v>4</v>
      </c>
      <c r="AL44" s="305">
        <f t="shared" si="39"/>
        <v>4</v>
      </c>
      <c r="AM44" s="305">
        <f t="shared" si="39"/>
        <v>4</v>
      </c>
      <c r="AN44" s="305">
        <f t="shared" si="39"/>
        <v>4</v>
      </c>
      <c r="AO44" s="305">
        <f t="shared" si="39"/>
        <v>4</v>
      </c>
      <c r="AP44" s="305">
        <f t="shared" si="39"/>
        <v>4</v>
      </c>
      <c r="AQ44" s="305">
        <f t="shared" si="39"/>
        <v>4</v>
      </c>
      <c r="AR44" s="306">
        <f t="shared" si="39"/>
        <v>4</v>
      </c>
    </row>
    <row r="45" spans="1:44" x14ac:dyDescent="0.2">
      <c r="B45" s="435"/>
    </row>
    <row r="46" spans="1:44" s="436" customFormat="1" x14ac:dyDescent="0.2">
      <c r="B46" s="437" t="s">
        <v>177</v>
      </c>
      <c r="D46" s="445">
        <f>D34+1</f>
        <v>46661</v>
      </c>
      <c r="E46" s="445">
        <f>D46</f>
        <v>46661</v>
      </c>
      <c r="F46" s="445">
        <f>E47+1</f>
        <v>46753</v>
      </c>
      <c r="G46" s="445">
        <f t="shared" ref="G46:H46" si="40">F47+1</f>
        <v>46844</v>
      </c>
      <c r="H46" s="445">
        <f t="shared" si="40"/>
        <v>46935</v>
      </c>
      <c r="I46" s="445">
        <f>D46</f>
        <v>46661</v>
      </c>
      <c r="J46" s="445">
        <f>I47+1</f>
        <v>46692</v>
      </c>
      <c r="K46" s="445">
        <f t="shared" ref="K46:T46" si="41">J47+1</f>
        <v>46722</v>
      </c>
      <c r="L46" s="445">
        <f t="shared" si="41"/>
        <v>46753</v>
      </c>
      <c r="M46" s="445">
        <f t="shared" si="41"/>
        <v>46784</v>
      </c>
      <c r="N46" s="445">
        <f t="shared" si="41"/>
        <v>46813</v>
      </c>
      <c r="O46" s="445">
        <f t="shared" si="41"/>
        <v>46844</v>
      </c>
      <c r="P46" s="445">
        <f t="shared" si="41"/>
        <v>46874</v>
      </c>
      <c r="Q46" s="445">
        <f t="shared" si="41"/>
        <v>46905</v>
      </c>
      <c r="R46" s="445">
        <f t="shared" si="41"/>
        <v>46935</v>
      </c>
      <c r="S46" s="445">
        <f t="shared" si="41"/>
        <v>46966</v>
      </c>
      <c r="T46" s="445">
        <f t="shared" si="41"/>
        <v>46997</v>
      </c>
    </row>
    <row r="47" spans="1:44" s="436" customFormat="1" x14ac:dyDescent="0.2">
      <c r="B47" s="437" t="s">
        <v>178</v>
      </c>
      <c r="D47" s="445">
        <f>EOMONTH(D46,11)</f>
        <v>47026</v>
      </c>
      <c r="E47" s="445">
        <f>EOMONTH(E46,2)</f>
        <v>46752</v>
      </c>
      <c r="F47" s="445">
        <f t="shared" ref="F47" si="42">EOMONTH(F46,2)</f>
        <v>46843</v>
      </c>
      <c r="G47" s="445">
        <f t="shared" ref="G47" si="43">EOMONTH(G46,2)</f>
        <v>46934</v>
      </c>
      <c r="H47" s="445">
        <f t="shared" ref="H47" si="44">EOMONTH(H46,2)</f>
        <v>47026</v>
      </c>
      <c r="I47" s="445">
        <f>EOMONTH(I46,0)</f>
        <v>46691</v>
      </c>
      <c r="J47" s="445">
        <f>EOMONTH(J46,0)</f>
        <v>46721</v>
      </c>
      <c r="K47" s="445">
        <f t="shared" ref="K47" si="45">EOMONTH(K46,0)</f>
        <v>46752</v>
      </c>
      <c r="L47" s="445">
        <f t="shared" ref="L47" si="46">EOMONTH(L46,0)</f>
        <v>46783</v>
      </c>
      <c r="M47" s="445">
        <f t="shared" ref="M47" si="47">EOMONTH(M46,0)</f>
        <v>46812</v>
      </c>
      <c r="N47" s="445">
        <f t="shared" ref="N47" si="48">EOMONTH(N46,0)</f>
        <v>46843</v>
      </c>
      <c r="O47" s="445">
        <f t="shared" ref="O47" si="49">EOMONTH(O46,0)</f>
        <v>46873</v>
      </c>
      <c r="P47" s="445">
        <f t="shared" ref="P47" si="50">EOMONTH(P46,0)</f>
        <v>46904</v>
      </c>
      <c r="Q47" s="445">
        <f t="shared" ref="Q47" si="51">EOMONTH(Q46,0)</f>
        <v>46934</v>
      </c>
      <c r="R47" s="445">
        <f t="shared" ref="R47" si="52">EOMONTH(R46,0)</f>
        <v>46965</v>
      </c>
      <c r="S47" s="445">
        <f t="shared" ref="S47" si="53">EOMONTH(S46,0)</f>
        <v>46996</v>
      </c>
      <c r="T47" s="445">
        <f t="shared" ref="T47" si="54">EOMONTH(T46,0)</f>
        <v>47026</v>
      </c>
    </row>
    <row r="48" spans="1:44" ht="15" thickBot="1" x14ac:dyDescent="0.25">
      <c r="B48" s="435"/>
    </row>
    <row r="49" spans="2:44" ht="42.75" customHeight="1" thickBot="1" x14ac:dyDescent="0.25">
      <c r="B49" s="432" t="s">
        <v>143</v>
      </c>
      <c r="D49" s="438">
        <f>D47-D46+1</f>
        <v>366</v>
      </c>
      <c r="E49" s="439">
        <f>E47-E46+1</f>
        <v>92</v>
      </c>
      <c r="F49" s="439">
        <f t="shared" ref="F49:T49" si="55">F47-F46+1</f>
        <v>91</v>
      </c>
      <c r="G49" s="439">
        <f t="shared" si="55"/>
        <v>91</v>
      </c>
      <c r="H49" s="439">
        <f t="shared" si="55"/>
        <v>92</v>
      </c>
      <c r="I49" s="439">
        <f t="shared" si="55"/>
        <v>31</v>
      </c>
      <c r="J49" s="439">
        <f t="shared" si="55"/>
        <v>30</v>
      </c>
      <c r="K49" s="439">
        <f t="shared" si="55"/>
        <v>31</v>
      </c>
      <c r="L49" s="439">
        <f t="shared" si="55"/>
        <v>31</v>
      </c>
      <c r="M49" s="439">
        <f t="shared" si="55"/>
        <v>29</v>
      </c>
      <c r="N49" s="439">
        <f t="shared" si="55"/>
        <v>31</v>
      </c>
      <c r="O49" s="439">
        <f t="shared" si="55"/>
        <v>30</v>
      </c>
      <c r="P49" s="439">
        <f t="shared" si="55"/>
        <v>31</v>
      </c>
      <c r="Q49" s="439">
        <f t="shared" si="55"/>
        <v>30</v>
      </c>
      <c r="R49" s="439">
        <f t="shared" si="55"/>
        <v>31</v>
      </c>
      <c r="S49" s="439">
        <f t="shared" si="55"/>
        <v>31</v>
      </c>
      <c r="T49" s="439">
        <f t="shared" si="55"/>
        <v>30</v>
      </c>
      <c r="U49" s="439">
        <f>I49</f>
        <v>31</v>
      </c>
      <c r="V49" s="439">
        <f t="shared" ref="V49" si="56">J49</f>
        <v>30</v>
      </c>
      <c r="W49" s="439">
        <f t="shared" ref="W49" si="57">K49</f>
        <v>31</v>
      </c>
      <c r="X49" s="439">
        <f t="shared" ref="X49" si="58">L49</f>
        <v>31</v>
      </c>
      <c r="Y49" s="439">
        <f t="shared" ref="Y49" si="59">M49</f>
        <v>29</v>
      </c>
      <c r="Z49" s="439">
        <f t="shared" ref="Z49" si="60">N49</f>
        <v>31</v>
      </c>
      <c r="AA49" s="439">
        <f t="shared" ref="AA49" si="61">O49</f>
        <v>30</v>
      </c>
      <c r="AB49" s="439">
        <f t="shared" ref="AB49" si="62">P49</f>
        <v>31</v>
      </c>
      <c r="AC49" s="439">
        <f t="shared" ref="AC49" si="63">Q49</f>
        <v>30</v>
      </c>
      <c r="AD49" s="439">
        <f t="shared" ref="AD49" si="64">R49</f>
        <v>31</v>
      </c>
      <c r="AE49" s="439">
        <f t="shared" ref="AE49" si="65">S49</f>
        <v>31</v>
      </c>
      <c r="AF49" s="439">
        <f t="shared" ref="AF49" si="66">T49</f>
        <v>30</v>
      </c>
      <c r="AG49" s="439">
        <f t="shared" ref="AG49" si="67">U49</f>
        <v>31</v>
      </c>
      <c r="AH49" s="439">
        <f t="shared" ref="AH49" si="68">V49</f>
        <v>30</v>
      </c>
      <c r="AI49" s="439">
        <f t="shared" ref="AI49" si="69">W49</f>
        <v>31</v>
      </c>
      <c r="AJ49" s="439">
        <f t="shared" ref="AJ49" si="70">X49</f>
        <v>31</v>
      </c>
      <c r="AK49" s="439">
        <f t="shared" ref="AK49" si="71">Y49</f>
        <v>29</v>
      </c>
      <c r="AL49" s="439">
        <f t="shared" ref="AL49" si="72">Z49</f>
        <v>31</v>
      </c>
      <c r="AM49" s="439">
        <f t="shared" ref="AM49" si="73">AA49</f>
        <v>30</v>
      </c>
      <c r="AN49" s="439">
        <f t="shared" ref="AN49" si="74">AB49</f>
        <v>31</v>
      </c>
      <c r="AO49" s="439">
        <f t="shared" ref="AO49" si="75">AC49</f>
        <v>30</v>
      </c>
      <c r="AP49" s="439">
        <f t="shared" ref="AP49" si="76">AD49</f>
        <v>31</v>
      </c>
      <c r="AQ49" s="439">
        <f t="shared" ref="AQ49" si="77">AE49</f>
        <v>31</v>
      </c>
      <c r="AR49" s="440">
        <f t="shared" ref="AR49" si="78">AF49</f>
        <v>30</v>
      </c>
    </row>
  </sheetData>
  <pageMargins left="0.7" right="0.7" top="0.75" bottom="0.75" header="0.3" footer="0.3"/>
  <pageSetup paperSize="9" orientation="portrait" r:id="rId1"/>
  <headerFooter>
    <oddFooter>&amp;C_x000D_&amp;1#&amp;"Calibri"&amp;10&amp;K000000 CONFIDENCIAL(DE)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2:V76"/>
  <sheetViews>
    <sheetView showGridLines="0" zoomScale="85" zoomScaleNormal="85" workbookViewId="0">
      <selection activeCell="A5" sqref="A5"/>
    </sheetView>
  </sheetViews>
  <sheetFormatPr baseColWidth="10" defaultColWidth="9.85546875" defaultRowHeight="14.25" x14ac:dyDescent="0.2"/>
  <cols>
    <col min="1" max="1" width="5.85546875" style="21" customWidth="1"/>
    <col min="2" max="2" width="8.140625" style="21" customWidth="1"/>
    <col min="3" max="3" width="31.7109375" style="21" customWidth="1"/>
    <col min="4" max="4" width="8" style="21" customWidth="1"/>
    <col min="5" max="5" width="1.28515625" style="21" customWidth="1"/>
    <col min="6" max="6" width="18.7109375" style="21" customWidth="1"/>
    <col min="7" max="7" width="16.7109375" style="21" customWidth="1"/>
    <col min="8" max="9" width="18.7109375" style="21" customWidth="1"/>
    <col min="10" max="10" width="16.7109375" style="21" customWidth="1"/>
    <col min="11" max="12" width="18.7109375" style="21" customWidth="1"/>
    <col min="13" max="13" width="16.7109375" style="21" customWidth="1"/>
    <col min="14" max="15" width="18.7109375" style="21" customWidth="1"/>
    <col min="16" max="16" width="16.7109375" style="21" customWidth="1"/>
    <col min="17" max="18" width="18.7109375" style="21" customWidth="1"/>
    <col min="19" max="19" width="16.7109375" style="21" customWidth="1"/>
    <col min="20" max="20" width="18.7109375" style="21" customWidth="1"/>
    <col min="21" max="21" width="26.7109375" style="21" bestFit="1" customWidth="1"/>
    <col min="22" max="22" width="10" style="21" bestFit="1" customWidth="1"/>
    <col min="23" max="16384" width="9.85546875" style="21"/>
  </cols>
  <sheetData>
    <row r="2" spans="1:20" ht="20.25" x14ac:dyDescent="0.2">
      <c r="A2" s="23"/>
    </row>
    <row r="5" spans="1:20" ht="23.25" x14ac:dyDescent="0.2">
      <c r="A5" s="22" t="str">
        <f>CONCATENATE("ANEXO C.2 - Consumo desagregado por peaje. Total demanda nacional (MWh). Año de gas ",YEAR(Multiplicadores!D33)+1)</f>
        <v>ANEXO C.2 - Consumo desagregado por peaje. Total demanda nacional (MWh). Año de gas 2027</v>
      </c>
    </row>
    <row r="6" spans="1:20" ht="15" thickBot="1" x14ac:dyDescent="0.25"/>
    <row r="7" spans="1:20" ht="26.25" customHeight="1" thickBot="1" x14ac:dyDescent="0.25">
      <c r="A7" s="63" t="s">
        <v>16</v>
      </c>
      <c r="B7" s="63"/>
      <c r="C7" s="63"/>
      <c r="F7" s="124" t="e">
        <f>'Anexo C.1'!F7</f>
        <v>#REF!</v>
      </c>
      <c r="G7" s="125"/>
      <c r="H7" s="125"/>
      <c r="I7" s="126"/>
    </row>
    <row r="9" spans="1:20" hidden="1" x14ac:dyDescent="0.2"/>
    <row r="10" spans="1:20" ht="15" thickBot="1" x14ac:dyDescent="0.25"/>
    <row r="11" spans="1:20" ht="32.25" customHeight="1" x14ac:dyDescent="0.2">
      <c r="A11" s="24"/>
      <c r="B11" s="25"/>
      <c r="C11" s="25"/>
      <c r="D11" s="26"/>
      <c r="E11" s="26"/>
      <c r="F11" s="328" t="str">
        <f>CONCATENATE("Año de gas ",YEAR(Multiplicadores!$D$33)+1)</f>
        <v>Año de gas 2027</v>
      </c>
      <c r="G11" s="329"/>
      <c r="H11" s="329"/>
      <c r="I11" s="329"/>
      <c r="J11" s="329"/>
      <c r="K11" s="329"/>
      <c r="L11" s="329"/>
      <c r="M11" s="329"/>
      <c r="N11" s="329"/>
      <c r="O11" s="329"/>
      <c r="P11" s="329"/>
      <c r="Q11" s="329"/>
      <c r="R11" s="329"/>
      <c r="S11" s="329"/>
      <c r="T11" s="330"/>
    </row>
    <row r="12" spans="1:20" ht="32.25" customHeight="1" x14ac:dyDescent="0.2">
      <c r="A12" s="24"/>
      <c r="B12" s="25"/>
      <c r="C12" s="25"/>
      <c r="D12" s="26"/>
      <c r="E12" s="26"/>
      <c r="F12" s="331" t="s">
        <v>46</v>
      </c>
      <c r="G12" s="332"/>
      <c r="H12" s="332"/>
      <c r="I12" s="332" t="s">
        <v>47</v>
      </c>
      <c r="J12" s="332"/>
      <c r="K12" s="332"/>
      <c r="L12" s="332" t="s">
        <v>17</v>
      </c>
      <c r="M12" s="332"/>
      <c r="N12" s="332"/>
      <c r="O12" s="332" t="s">
        <v>36</v>
      </c>
      <c r="P12" s="332"/>
      <c r="Q12" s="332"/>
      <c r="R12" s="332" t="s">
        <v>4</v>
      </c>
      <c r="S12" s="332"/>
      <c r="T12" s="333"/>
    </row>
    <row r="13" spans="1:20" ht="60.75" customHeight="1" thickBot="1" x14ac:dyDescent="0.25">
      <c r="A13" s="24"/>
      <c r="B13" s="25"/>
      <c r="C13" s="25"/>
      <c r="D13" s="26"/>
      <c r="E13" s="26"/>
      <c r="F13" s="331" t="s">
        <v>0</v>
      </c>
      <c r="G13" s="332" t="s">
        <v>154</v>
      </c>
      <c r="H13" s="332" t="s">
        <v>97</v>
      </c>
      <c r="I13" s="332" t="s">
        <v>0</v>
      </c>
      <c r="J13" s="332" t="s">
        <v>154</v>
      </c>
      <c r="K13" s="332" t="s">
        <v>97</v>
      </c>
      <c r="L13" s="332" t="s">
        <v>0</v>
      </c>
      <c r="M13" s="332" t="s">
        <v>154</v>
      </c>
      <c r="N13" s="332" t="s">
        <v>97</v>
      </c>
      <c r="O13" s="332" t="s">
        <v>0</v>
      </c>
      <c r="P13" s="332" t="s">
        <v>154</v>
      </c>
      <c r="Q13" s="332" t="s">
        <v>97</v>
      </c>
      <c r="R13" s="332" t="s">
        <v>0</v>
      </c>
      <c r="S13" s="332" t="s">
        <v>154</v>
      </c>
      <c r="T13" s="334" t="s">
        <v>97</v>
      </c>
    </row>
    <row r="14" spans="1:20" ht="47.25" customHeight="1" thickBot="1" x14ac:dyDescent="0.25">
      <c r="A14" s="339" t="s">
        <v>1</v>
      </c>
      <c r="B14" s="340" t="s">
        <v>11</v>
      </c>
      <c r="C14" s="455" t="s">
        <v>0</v>
      </c>
      <c r="D14" s="456"/>
      <c r="E14" s="26"/>
      <c r="F14" s="335" t="s">
        <v>2</v>
      </c>
      <c r="G14" s="336" t="s">
        <v>13</v>
      </c>
      <c r="H14" s="336" t="s">
        <v>14</v>
      </c>
      <c r="I14" s="337" t="s">
        <v>2</v>
      </c>
      <c r="J14" s="336" t="s">
        <v>13</v>
      </c>
      <c r="K14" s="336" t="s">
        <v>14</v>
      </c>
      <c r="L14" s="337" t="s">
        <v>2</v>
      </c>
      <c r="M14" s="336" t="s">
        <v>13</v>
      </c>
      <c r="N14" s="336" t="s">
        <v>14</v>
      </c>
      <c r="O14" s="337" t="s">
        <v>2</v>
      </c>
      <c r="P14" s="336" t="s">
        <v>13</v>
      </c>
      <c r="Q14" s="336" t="s">
        <v>14</v>
      </c>
      <c r="R14" s="337" t="s">
        <v>2</v>
      </c>
      <c r="S14" s="336" t="s">
        <v>13</v>
      </c>
      <c r="T14" s="338" t="s">
        <v>14</v>
      </c>
    </row>
    <row r="15" spans="1:20" ht="15" thickBot="1" x14ac:dyDescent="0.25">
      <c r="A15" s="27"/>
      <c r="B15" s="27"/>
      <c r="C15" s="27"/>
      <c r="D15" s="27"/>
      <c r="E15" s="27"/>
    </row>
    <row r="16" spans="1:20" s="29" customFormat="1" ht="15.75" thickBot="1" x14ac:dyDescent="0.25">
      <c r="A16" s="210" t="s">
        <v>37</v>
      </c>
      <c r="B16" s="210"/>
      <c r="C16" s="211"/>
      <c r="D16" s="212"/>
      <c r="E16" s="28"/>
      <c r="F16" s="254">
        <f t="shared" ref="F16:Q16" si="0">SUM(F17:F27)</f>
        <v>0</v>
      </c>
      <c r="G16" s="255">
        <f t="shared" si="0"/>
        <v>0</v>
      </c>
      <c r="H16" s="255">
        <f t="shared" si="0"/>
        <v>0</v>
      </c>
      <c r="I16" s="254">
        <f t="shared" si="0"/>
        <v>0</v>
      </c>
      <c r="J16" s="255">
        <f t="shared" si="0"/>
        <v>0</v>
      </c>
      <c r="K16" s="255">
        <f t="shared" si="0"/>
        <v>0</v>
      </c>
      <c r="L16" s="254">
        <f t="shared" si="0"/>
        <v>0</v>
      </c>
      <c r="M16" s="255">
        <f t="shared" si="0"/>
        <v>0</v>
      </c>
      <c r="N16" s="255">
        <f t="shared" si="0"/>
        <v>0</v>
      </c>
      <c r="O16" s="254">
        <f t="shared" si="0"/>
        <v>0</v>
      </c>
      <c r="P16" s="255">
        <f t="shared" si="0"/>
        <v>0</v>
      </c>
      <c r="Q16" s="255">
        <f t="shared" si="0"/>
        <v>0</v>
      </c>
      <c r="R16" s="254">
        <f t="shared" ref="R16:T27" si="1">F16+I16+L16+O16</f>
        <v>0</v>
      </c>
      <c r="S16" s="255">
        <f t="shared" si="1"/>
        <v>0</v>
      </c>
      <c r="T16" s="255">
        <f t="shared" si="1"/>
        <v>0</v>
      </c>
    </row>
    <row r="17" spans="1:22" s="29" customFormat="1" ht="15" customHeight="1" x14ac:dyDescent="0.2">
      <c r="A17" s="207"/>
      <c r="B17" s="30" t="s">
        <v>77</v>
      </c>
      <c r="C17" s="31" t="s">
        <v>71</v>
      </c>
      <c r="D17" s="453" t="s">
        <v>54</v>
      </c>
      <c r="E17" s="28"/>
      <c r="F17" s="256"/>
      <c r="G17" s="257"/>
      <c r="H17" s="307">
        <f>SUMPRODUCT('Anexo C.6a'!$F79:$AT79,Multiplicadores!$D$29:$AR$29,Multiplicadores!$D$36:$AR$36)/Multiplicadores!$D$36</f>
        <v>0</v>
      </c>
      <c r="I17" s="256"/>
      <c r="J17" s="257"/>
      <c r="K17" s="307">
        <f>SUMPRODUCT('Anexo C.6b'!$F79:$AT79,Multiplicadores!$D$29:$AR$29,Multiplicadores!$D$36:$AR$36)/Multiplicadores!$D$36</f>
        <v>0</v>
      </c>
      <c r="L17" s="256"/>
      <c r="M17" s="257"/>
      <c r="N17" s="307">
        <f>SUMPRODUCT('Anexo C.6c'!$F79:$AT79,Multiplicadores!$D$29:$AR$29,Multiplicadores!$D$36:$AR$36)/Multiplicadores!$D$36</f>
        <v>0</v>
      </c>
      <c r="O17" s="256"/>
      <c r="P17" s="257"/>
      <c r="Q17" s="307">
        <f>SUMPRODUCT('Anexo C.6d'!$F79:$AT79,Multiplicadores!$D$29:$AR$29,Multiplicadores!$D$36:$AR$36)/Multiplicadores!$D$36</f>
        <v>0</v>
      </c>
      <c r="R17" s="256">
        <f t="shared" si="1"/>
        <v>0</v>
      </c>
      <c r="S17" s="257">
        <f t="shared" si="1"/>
        <v>0</v>
      </c>
      <c r="T17" s="307">
        <f t="shared" si="1"/>
        <v>0</v>
      </c>
      <c r="V17" s="252"/>
    </row>
    <row r="18" spans="1:22" s="29" customFormat="1" ht="15" customHeight="1" x14ac:dyDescent="0.2">
      <c r="A18" s="208"/>
      <c r="B18" s="30" t="s">
        <v>78</v>
      </c>
      <c r="C18" s="31" t="s">
        <v>72</v>
      </c>
      <c r="D18" s="453"/>
      <c r="E18" s="28"/>
      <c r="F18" s="258"/>
      <c r="G18" s="259"/>
      <c r="H18" s="308">
        <f>SUMPRODUCT('Anexo C.6a'!$F80:$AT80,Multiplicadores!$D$29:$AR$29,Multiplicadores!$D$36:$AR$36)/Multiplicadores!$D$36</f>
        <v>0</v>
      </c>
      <c r="I18" s="258"/>
      <c r="J18" s="259"/>
      <c r="K18" s="308">
        <f>SUMPRODUCT('Anexo C.6b'!$F80:$AT80,Multiplicadores!$D$29:$AR$29,Multiplicadores!$D$36:$AR$36)/Multiplicadores!$D$36</f>
        <v>0</v>
      </c>
      <c r="L18" s="258"/>
      <c r="M18" s="259"/>
      <c r="N18" s="308">
        <f>SUMPRODUCT('Anexo C.6c'!$F80:$AT80,Multiplicadores!$D$29:$AR$29,Multiplicadores!$D$36:$AR$36)/Multiplicadores!$D$36</f>
        <v>0</v>
      </c>
      <c r="O18" s="258"/>
      <c r="P18" s="259"/>
      <c r="Q18" s="308">
        <f>SUMPRODUCT('Anexo C.6d'!$F80:$AT80,Multiplicadores!$D$29:$AR$29,Multiplicadores!$D$36:$AR$36)/Multiplicadores!$D$36</f>
        <v>0</v>
      </c>
      <c r="R18" s="258">
        <f t="shared" si="1"/>
        <v>0</v>
      </c>
      <c r="S18" s="259">
        <f t="shared" si="1"/>
        <v>0</v>
      </c>
      <c r="T18" s="308">
        <f t="shared" si="1"/>
        <v>0</v>
      </c>
      <c r="V18" s="252"/>
    </row>
    <row r="19" spans="1:22" s="29" customFormat="1" ht="15" x14ac:dyDescent="0.2">
      <c r="A19" s="208"/>
      <c r="B19" s="30" t="s">
        <v>79</v>
      </c>
      <c r="C19" s="31" t="s">
        <v>73</v>
      </c>
      <c r="D19" s="453"/>
      <c r="E19" s="28"/>
      <c r="F19" s="258"/>
      <c r="G19" s="259"/>
      <c r="H19" s="308">
        <f>SUMPRODUCT('Anexo C.6a'!$F81:$AT81,Multiplicadores!$D$29:$AR$29,Multiplicadores!$D$36:$AR$36)/Multiplicadores!$D$36</f>
        <v>0</v>
      </c>
      <c r="I19" s="258"/>
      <c r="J19" s="259"/>
      <c r="K19" s="308">
        <f>SUMPRODUCT('Anexo C.6b'!$F81:$AT81,Multiplicadores!$D$29:$AR$29,Multiplicadores!$D$36:$AR$36)/Multiplicadores!$D$36</f>
        <v>0</v>
      </c>
      <c r="L19" s="258"/>
      <c r="M19" s="259"/>
      <c r="N19" s="308">
        <f>SUMPRODUCT('Anexo C.6c'!$F81:$AT81,Multiplicadores!$D$29:$AR$29,Multiplicadores!$D$36:$AR$36)/Multiplicadores!$D$36</f>
        <v>0</v>
      </c>
      <c r="O19" s="258"/>
      <c r="P19" s="259"/>
      <c r="Q19" s="308">
        <f>SUMPRODUCT('Anexo C.6d'!$F81:$AT81,Multiplicadores!$D$29:$AR$29,Multiplicadores!$D$36:$AR$36)/Multiplicadores!$D$36</f>
        <v>0</v>
      </c>
      <c r="R19" s="258">
        <f t="shared" si="1"/>
        <v>0</v>
      </c>
      <c r="S19" s="259">
        <f t="shared" si="1"/>
        <v>0</v>
      </c>
      <c r="T19" s="308">
        <f t="shared" si="1"/>
        <v>0</v>
      </c>
      <c r="V19" s="252"/>
    </row>
    <row r="20" spans="1:22" s="29" customFormat="1" ht="15" customHeight="1" x14ac:dyDescent="0.2">
      <c r="A20" s="208"/>
      <c r="B20" s="30" t="s">
        <v>80</v>
      </c>
      <c r="C20" s="31" t="s">
        <v>74</v>
      </c>
      <c r="D20" s="453"/>
      <c r="E20" s="28"/>
      <c r="F20" s="258"/>
      <c r="G20" s="259"/>
      <c r="H20" s="308">
        <f>SUMPRODUCT('Anexo C.6a'!$F82:$AT82,Multiplicadores!$D$29:$AR$29,Multiplicadores!$D$36:$AR$36)/Multiplicadores!$D$36</f>
        <v>0</v>
      </c>
      <c r="I20" s="258"/>
      <c r="J20" s="259"/>
      <c r="K20" s="308">
        <f>SUMPRODUCT('Anexo C.6b'!$F82:$AT82,Multiplicadores!$D$29:$AR$29,Multiplicadores!$D$36:$AR$36)/Multiplicadores!$D$36</f>
        <v>0</v>
      </c>
      <c r="L20" s="258"/>
      <c r="M20" s="259"/>
      <c r="N20" s="308">
        <f>SUMPRODUCT('Anexo C.6c'!$F82:$AT82,Multiplicadores!$D$29:$AR$29,Multiplicadores!$D$36:$AR$36)/Multiplicadores!$D$36</f>
        <v>0</v>
      </c>
      <c r="O20" s="258"/>
      <c r="P20" s="259"/>
      <c r="Q20" s="308">
        <f>SUMPRODUCT('Anexo C.6d'!$F82:$AT82,Multiplicadores!$D$29:$AR$29,Multiplicadores!$D$36:$AR$36)/Multiplicadores!$D$36</f>
        <v>0</v>
      </c>
      <c r="R20" s="258">
        <f t="shared" si="1"/>
        <v>0</v>
      </c>
      <c r="S20" s="259">
        <f t="shared" si="1"/>
        <v>0</v>
      </c>
      <c r="T20" s="308">
        <f t="shared" si="1"/>
        <v>0</v>
      </c>
      <c r="V20" s="252"/>
    </row>
    <row r="21" spans="1:22" s="29" customFormat="1" ht="15" customHeight="1" x14ac:dyDescent="0.2">
      <c r="A21" s="208"/>
      <c r="B21" s="30" t="s">
        <v>81</v>
      </c>
      <c r="C21" s="31" t="s">
        <v>75</v>
      </c>
      <c r="D21" s="453"/>
      <c r="E21" s="28"/>
      <c r="F21" s="258"/>
      <c r="G21" s="259"/>
      <c r="H21" s="308">
        <f>SUMPRODUCT('Anexo C.6a'!$F83:$AT83,Multiplicadores!$D$29:$AR$29,Multiplicadores!$D$36:$AR$36)/Multiplicadores!$D$36</f>
        <v>0</v>
      </c>
      <c r="I21" s="258"/>
      <c r="J21" s="259"/>
      <c r="K21" s="308">
        <f>SUMPRODUCT('Anexo C.6b'!$F83:$AT83,Multiplicadores!$D$29:$AR$29,Multiplicadores!$D$36:$AR$36)/Multiplicadores!$D$36</f>
        <v>0</v>
      </c>
      <c r="L21" s="258"/>
      <c r="M21" s="259"/>
      <c r="N21" s="308">
        <f>SUMPRODUCT('Anexo C.6c'!$F83:$AT83,Multiplicadores!$D$29:$AR$29,Multiplicadores!$D$36:$AR$36)/Multiplicadores!$D$36</f>
        <v>0</v>
      </c>
      <c r="O21" s="258"/>
      <c r="P21" s="259"/>
      <c r="Q21" s="308">
        <f>SUMPRODUCT('Anexo C.6d'!$F83:$AT83,Multiplicadores!$D$29:$AR$29,Multiplicadores!$D$36:$AR$36)/Multiplicadores!$D$36</f>
        <v>0</v>
      </c>
      <c r="R21" s="258">
        <f t="shared" si="1"/>
        <v>0</v>
      </c>
      <c r="S21" s="259">
        <f t="shared" si="1"/>
        <v>0</v>
      </c>
      <c r="T21" s="308">
        <f t="shared" si="1"/>
        <v>0</v>
      </c>
      <c r="U21" s="252"/>
      <c r="V21" s="252"/>
    </row>
    <row r="22" spans="1:22" s="29" customFormat="1" ht="15" customHeight="1" x14ac:dyDescent="0.2">
      <c r="A22" s="208"/>
      <c r="B22" s="30" t="s">
        <v>82</v>
      </c>
      <c r="C22" s="31" t="s">
        <v>76</v>
      </c>
      <c r="D22" s="453"/>
      <c r="E22" s="28"/>
      <c r="F22" s="258"/>
      <c r="G22" s="259"/>
      <c r="H22" s="308">
        <f>SUMPRODUCT('Anexo C.6a'!$F84:$AT84,Multiplicadores!$D$29:$AR$29,Multiplicadores!$D$36:$AR$36)/Multiplicadores!$D$36</f>
        <v>0</v>
      </c>
      <c r="I22" s="258"/>
      <c r="J22" s="259"/>
      <c r="K22" s="308">
        <f>SUMPRODUCT('Anexo C.6b'!$F84:$AT84,Multiplicadores!$D$29:$AR$29,Multiplicadores!$D$36:$AR$36)/Multiplicadores!$D$36</f>
        <v>0</v>
      </c>
      <c r="L22" s="258"/>
      <c r="M22" s="259"/>
      <c r="N22" s="308">
        <f>SUMPRODUCT('Anexo C.6c'!$F84:$AT84,Multiplicadores!$D$29:$AR$29,Multiplicadores!$D$36:$AR$36)/Multiplicadores!$D$36</f>
        <v>0</v>
      </c>
      <c r="O22" s="258"/>
      <c r="P22" s="259"/>
      <c r="Q22" s="308">
        <f>SUMPRODUCT('Anexo C.6d'!$F84:$AT84,Multiplicadores!$D$29:$AR$29,Multiplicadores!$D$36:$AR$36)/Multiplicadores!$D$36</f>
        <v>0</v>
      </c>
      <c r="R22" s="258">
        <f t="shared" si="1"/>
        <v>0</v>
      </c>
      <c r="S22" s="259">
        <f t="shared" si="1"/>
        <v>0</v>
      </c>
      <c r="T22" s="308">
        <f t="shared" si="1"/>
        <v>0</v>
      </c>
      <c r="U22" s="252"/>
      <c r="V22" s="252"/>
    </row>
    <row r="23" spans="1:22" s="29" customFormat="1" ht="15" customHeight="1" x14ac:dyDescent="0.2">
      <c r="A23" s="208"/>
      <c r="B23" s="30" t="s">
        <v>88</v>
      </c>
      <c r="C23" s="31" t="s">
        <v>83</v>
      </c>
      <c r="D23" s="453"/>
      <c r="E23" s="28"/>
      <c r="F23" s="258"/>
      <c r="G23" s="259"/>
      <c r="H23" s="308">
        <f>SUMPRODUCT('Anexo C.6a'!$F85:$AT85,Multiplicadores!$D$29:$AR$29,Multiplicadores!$D$36:$AR$36)/Multiplicadores!$D$36</f>
        <v>0</v>
      </c>
      <c r="I23" s="258"/>
      <c r="J23" s="259"/>
      <c r="K23" s="308">
        <f>SUMPRODUCT('Anexo C.6b'!$F85:$AT85,Multiplicadores!$D$29:$AR$29,Multiplicadores!$D$36:$AR$36)/Multiplicadores!$D$36</f>
        <v>0</v>
      </c>
      <c r="L23" s="258"/>
      <c r="M23" s="259"/>
      <c r="N23" s="308">
        <f>SUMPRODUCT('Anexo C.6c'!$F85:$AT85,Multiplicadores!$D$29:$AR$29,Multiplicadores!$D$36:$AR$36)/Multiplicadores!$D$36</f>
        <v>0</v>
      </c>
      <c r="O23" s="258"/>
      <c r="P23" s="259"/>
      <c r="Q23" s="308">
        <f>SUMPRODUCT('Anexo C.6d'!$F85:$AT85,Multiplicadores!$D$29:$AR$29,Multiplicadores!$D$36:$AR$36)/Multiplicadores!$D$36</f>
        <v>0</v>
      </c>
      <c r="R23" s="258">
        <f t="shared" si="1"/>
        <v>0</v>
      </c>
      <c r="S23" s="259">
        <f t="shared" si="1"/>
        <v>0</v>
      </c>
      <c r="T23" s="308">
        <f t="shared" si="1"/>
        <v>0</v>
      </c>
      <c r="U23" s="252"/>
      <c r="V23" s="252"/>
    </row>
    <row r="24" spans="1:22" s="29" customFormat="1" ht="15" customHeight="1" x14ac:dyDescent="0.2">
      <c r="A24" s="208"/>
      <c r="B24" s="30" t="s">
        <v>89</v>
      </c>
      <c r="C24" s="31" t="s">
        <v>84</v>
      </c>
      <c r="D24" s="453"/>
      <c r="E24" s="28"/>
      <c r="F24" s="258"/>
      <c r="G24" s="259"/>
      <c r="H24" s="308">
        <f>SUMPRODUCT('Anexo C.6a'!$F86:$AT86,Multiplicadores!$D$29:$AR$29,Multiplicadores!$D$36:$AR$36)/Multiplicadores!$D$36</f>
        <v>0</v>
      </c>
      <c r="I24" s="258"/>
      <c r="J24" s="259"/>
      <c r="K24" s="308">
        <f>SUMPRODUCT('Anexo C.6b'!$F86:$AT86,Multiplicadores!$D$29:$AR$29,Multiplicadores!$D$36:$AR$36)/Multiplicadores!$D$36</f>
        <v>0</v>
      </c>
      <c r="L24" s="258"/>
      <c r="M24" s="259"/>
      <c r="N24" s="308">
        <f>SUMPRODUCT('Anexo C.6c'!$F86:$AT86,Multiplicadores!$D$29:$AR$29,Multiplicadores!$D$36:$AR$36)/Multiplicadores!$D$36</f>
        <v>0</v>
      </c>
      <c r="O24" s="258"/>
      <c r="P24" s="259"/>
      <c r="Q24" s="308">
        <f>SUMPRODUCT('Anexo C.6d'!$F86:$AT86,Multiplicadores!$D$29:$AR$29,Multiplicadores!$D$36:$AR$36)/Multiplicadores!$D$36</f>
        <v>0</v>
      </c>
      <c r="R24" s="258">
        <f t="shared" si="1"/>
        <v>0</v>
      </c>
      <c r="S24" s="259">
        <f t="shared" si="1"/>
        <v>0</v>
      </c>
      <c r="T24" s="308">
        <f t="shared" si="1"/>
        <v>0</v>
      </c>
      <c r="U24" s="252"/>
      <c r="V24" s="252"/>
    </row>
    <row r="25" spans="1:22" s="29" customFormat="1" ht="15" customHeight="1" x14ac:dyDescent="0.2">
      <c r="A25" s="208"/>
      <c r="B25" s="30" t="s">
        <v>90</v>
      </c>
      <c r="C25" s="31" t="s">
        <v>85</v>
      </c>
      <c r="D25" s="453"/>
      <c r="E25" s="28"/>
      <c r="F25" s="258"/>
      <c r="G25" s="259"/>
      <c r="H25" s="308">
        <f>SUMPRODUCT('Anexo C.6a'!$F87:$AT87,Multiplicadores!$D$29:$AR$29,Multiplicadores!$D$36:$AR$36)/Multiplicadores!$D$36</f>
        <v>0</v>
      </c>
      <c r="I25" s="258"/>
      <c r="J25" s="259"/>
      <c r="K25" s="308">
        <f>SUMPRODUCT('Anexo C.6b'!$F87:$AT87,Multiplicadores!$D$29:$AR$29,Multiplicadores!$D$36:$AR$36)/Multiplicadores!$D$36</f>
        <v>0</v>
      </c>
      <c r="L25" s="258"/>
      <c r="M25" s="259"/>
      <c r="N25" s="308">
        <f>SUMPRODUCT('Anexo C.6c'!$F87:$AT87,Multiplicadores!$D$29:$AR$29,Multiplicadores!$D$36:$AR$36)/Multiplicadores!$D$36</f>
        <v>0</v>
      </c>
      <c r="O25" s="258"/>
      <c r="P25" s="259"/>
      <c r="Q25" s="308">
        <f>SUMPRODUCT('Anexo C.6d'!$F87:$AT87,Multiplicadores!$D$29:$AR$29,Multiplicadores!$D$36:$AR$36)/Multiplicadores!$D$36</f>
        <v>0</v>
      </c>
      <c r="R25" s="258">
        <f t="shared" si="1"/>
        <v>0</v>
      </c>
      <c r="S25" s="259">
        <f t="shared" si="1"/>
        <v>0</v>
      </c>
      <c r="T25" s="308">
        <f t="shared" si="1"/>
        <v>0</v>
      </c>
      <c r="U25" s="252"/>
      <c r="V25" s="252"/>
    </row>
    <row r="26" spans="1:22" s="29" customFormat="1" ht="15" x14ac:dyDescent="0.2">
      <c r="A26" s="208"/>
      <c r="B26" s="35" t="s">
        <v>91</v>
      </c>
      <c r="C26" s="36" t="s">
        <v>86</v>
      </c>
      <c r="D26" s="453"/>
      <c r="E26" s="28"/>
      <c r="F26" s="260"/>
      <c r="G26" s="261"/>
      <c r="H26" s="309">
        <f>SUMPRODUCT('Anexo C.6a'!$F88:$AT88,Multiplicadores!$D$29:$AR$29,Multiplicadores!$D$36:$AR$36)/Multiplicadores!$D$36</f>
        <v>0</v>
      </c>
      <c r="I26" s="260"/>
      <c r="J26" s="261"/>
      <c r="K26" s="309">
        <f>SUMPRODUCT('Anexo C.6b'!$F88:$AT88,Multiplicadores!$D$29:$AR$29,Multiplicadores!$D$36:$AR$36)/Multiplicadores!$D$36</f>
        <v>0</v>
      </c>
      <c r="L26" s="260"/>
      <c r="M26" s="261"/>
      <c r="N26" s="309">
        <f>SUMPRODUCT('Anexo C.6c'!$F88:$AT88,Multiplicadores!$D$29:$AR$29,Multiplicadores!$D$36:$AR$36)/Multiplicadores!$D$36</f>
        <v>0</v>
      </c>
      <c r="O26" s="260"/>
      <c r="P26" s="261"/>
      <c r="Q26" s="309">
        <f>SUMPRODUCT('Anexo C.6d'!$F88:$AT88,Multiplicadores!$D$29:$AR$29,Multiplicadores!$D$36:$AR$36)/Multiplicadores!$D$36</f>
        <v>0</v>
      </c>
      <c r="R26" s="260">
        <f t="shared" si="1"/>
        <v>0</v>
      </c>
      <c r="S26" s="261">
        <f t="shared" si="1"/>
        <v>0</v>
      </c>
      <c r="T26" s="309">
        <f t="shared" si="1"/>
        <v>0</v>
      </c>
      <c r="U26" s="252"/>
      <c r="V26" s="252"/>
    </row>
    <row r="27" spans="1:22" s="29" customFormat="1" ht="15.75" thickBot="1" x14ac:dyDescent="0.25">
      <c r="A27" s="209"/>
      <c r="B27" s="40" t="s">
        <v>92</v>
      </c>
      <c r="C27" s="41" t="s">
        <v>87</v>
      </c>
      <c r="D27" s="454"/>
      <c r="E27" s="28"/>
      <c r="F27" s="262"/>
      <c r="G27" s="263"/>
      <c r="H27" s="310">
        <f>SUMPRODUCT('Anexo C.6a'!$F89:$AT89,Multiplicadores!$D$29:$AR$29,Multiplicadores!$D$36:$AR$36)/Multiplicadores!$D$36</f>
        <v>0</v>
      </c>
      <c r="I27" s="262"/>
      <c r="J27" s="263"/>
      <c r="K27" s="310">
        <f>SUMPRODUCT('Anexo C.6b'!$F89:$AT89,Multiplicadores!$D$29:$AR$29,Multiplicadores!$D$36:$AR$36)/Multiplicadores!$D$36</f>
        <v>0</v>
      </c>
      <c r="L27" s="262"/>
      <c r="M27" s="263"/>
      <c r="N27" s="310">
        <f>SUMPRODUCT('Anexo C.6c'!$F89:$AT89,Multiplicadores!$D$29:$AR$29,Multiplicadores!$D$36:$AR$36)/Multiplicadores!$D$36</f>
        <v>0</v>
      </c>
      <c r="O27" s="262"/>
      <c r="P27" s="263"/>
      <c r="Q27" s="310">
        <f>SUMPRODUCT('Anexo C.6d'!$F89:$AT89,Multiplicadores!$D$29:$AR$29,Multiplicadores!$D$36:$AR$36)/Multiplicadores!$D$36</f>
        <v>0</v>
      </c>
      <c r="R27" s="262">
        <f t="shared" si="1"/>
        <v>0</v>
      </c>
      <c r="S27" s="263">
        <f t="shared" si="1"/>
        <v>0</v>
      </c>
      <c r="T27" s="310">
        <f t="shared" si="1"/>
        <v>0</v>
      </c>
      <c r="U27" s="252"/>
      <c r="V27" s="252"/>
    </row>
    <row r="28" spans="1:22" ht="15" thickBot="1" x14ac:dyDescent="0.25">
      <c r="A28" s="27"/>
      <c r="B28" s="27"/>
      <c r="C28" s="27"/>
      <c r="D28" s="27"/>
      <c r="E28" s="27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</row>
    <row r="29" spans="1:22" s="29" customFormat="1" ht="15.75" thickBot="1" x14ac:dyDescent="0.25">
      <c r="A29" s="210" t="s">
        <v>95</v>
      </c>
      <c r="B29" s="211"/>
      <c r="C29" s="211"/>
      <c r="D29" s="212"/>
      <c r="E29" s="28"/>
      <c r="F29" s="254">
        <f t="shared" ref="F29:Q29" si="2">SUM(F30:F40)</f>
        <v>0</v>
      </c>
      <c r="G29" s="255">
        <f t="shared" si="2"/>
        <v>0</v>
      </c>
      <c r="H29" s="255">
        <f t="shared" si="2"/>
        <v>0</v>
      </c>
      <c r="I29" s="254">
        <f t="shared" si="2"/>
        <v>0</v>
      </c>
      <c r="J29" s="255">
        <f t="shared" si="2"/>
        <v>0</v>
      </c>
      <c r="K29" s="255">
        <f t="shared" si="2"/>
        <v>0</v>
      </c>
      <c r="L29" s="254">
        <f t="shared" si="2"/>
        <v>0</v>
      </c>
      <c r="M29" s="255">
        <f t="shared" si="2"/>
        <v>0</v>
      </c>
      <c r="N29" s="255">
        <f t="shared" si="2"/>
        <v>0</v>
      </c>
      <c r="O29" s="254">
        <f t="shared" si="2"/>
        <v>0</v>
      </c>
      <c r="P29" s="255">
        <f t="shared" si="2"/>
        <v>0</v>
      </c>
      <c r="Q29" s="255">
        <f t="shared" si="2"/>
        <v>0</v>
      </c>
      <c r="R29" s="254">
        <f t="shared" ref="R29:T40" si="3">F29+I29+L29+O29</f>
        <v>0</v>
      </c>
      <c r="S29" s="255">
        <f t="shared" si="3"/>
        <v>0</v>
      </c>
      <c r="T29" s="255">
        <f t="shared" si="3"/>
        <v>0</v>
      </c>
    </row>
    <row r="30" spans="1:22" ht="14.25" customHeight="1" x14ac:dyDescent="0.2">
      <c r="A30" s="213"/>
      <c r="B30" s="30" t="s">
        <v>77</v>
      </c>
      <c r="C30" s="31" t="s">
        <v>71</v>
      </c>
      <c r="D30" s="453" t="s">
        <v>54</v>
      </c>
      <c r="E30" s="45"/>
      <c r="F30" s="256"/>
      <c r="G30" s="257"/>
      <c r="H30" s="307">
        <f>SUMPRODUCT('Anexo C.6a'!$F92:$AT92,Multiplicadores!$D$29:$AR$29,Multiplicadores!$D$36:$AR$36)/Multiplicadores!$D$36</f>
        <v>0</v>
      </c>
      <c r="I30" s="256"/>
      <c r="J30" s="257"/>
      <c r="K30" s="307">
        <f>SUMPRODUCT('Anexo C.6b'!$F92:$AT92,Multiplicadores!$D$29:$AR$29,Multiplicadores!$D$36:$AR$36)/Multiplicadores!$D$36</f>
        <v>0</v>
      </c>
      <c r="L30" s="256"/>
      <c r="M30" s="257"/>
      <c r="N30" s="307">
        <f>SUMPRODUCT('Anexo C.6c'!$F92:$AT92,Multiplicadores!$D$29:$AR$29,Multiplicadores!$D$36:$AR$36)/Multiplicadores!$D$36</f>
        <v>0</v>
      </c>
      <c r="O30" s="256"/>
      <c r="P30" s="257"/>
      <c r="Q30" s="307">
        <f>SUMPRODUCT('Anexo C.6d'!$F92:$AT92,Multiplicadores!$D$29:$AR$29,Multiplicadores!$D$36:$AR$36)/Multiplicadores!$D$36</f>
        <v>0</v>
      </c>
      <c r="R30" s="256">
        <f t="shared" si="3"/>
        <v>0</v>
      </c>
      <c r="S30" s="257">
        <f t="shared" si="3"/>
        <v>0</v>
      </c>
      <c r="T30" s="307">
        <f t="shared" si="3"/>
        <v>0</v>
      </c>
      <c r="U30" s="252"/>
      <c r="V30" s="252"/>
    </row>
    <row r="31" spans="1:22" ht="15" x14ac:dyDescent="0.2">
      <c r="A31" s="214"/>
      <c r="B31" s="30" t="s">
        <v>78</v>
      </c>
      <c r="C31" s="31" t="s">
        <v>72</v>
      </c>
      <c r="D31" s="453"/>
      <c r="E31" s="45"/>
      <c r="F31" s="260"/>
      <c r="G31" s="261"/>
      <c r="H31" s="309">
        <f>SUMPRODUCT('Anexo C.6a'!$F93:$AT93,Multiplicadores!$D$29:$AR$29,Multiplicadores!$D$36:$AR$36)/Multiplicadores!$D$36</f>
        <v>0</v>
      </c>
      <c r="I31" s="260"/>
      <c r="J31" s="261"/>
      <c r="K31" s="309">
        <f>SUMPRODUCT('Anexo C.6b'!$F93:$AT93,Multiplicadores!$D$29:$AR$29,Multiplicadores!$D$36:$AR$36)/Multiplicadores!$D$36</f>
        <v>0</v>
      </c>
      <c r="L31" s="260"/>
      <c r="M31" s="261"/>
      <c r="N31" s="309">
        <f>SUMPRODUCT('Anexo C.6c'!$F93:$AT93,Multiplicadores!$D$29:$AR$29,Multiplicadores!$D$36:$AR$36)/Multiplicadores!$D$36</f>
        <v>0</v>
      </c>
      <c r="O31" s="260"/>
      <c r="P31" s="261"/>
      <c r="Q31" s="309">
        <f>SUMPRODUCT('Anexo C.6d'!$F93:$AT93,Multiplicadores!$D$29:$AR$29,Multiplicadores!$D$36:$AR$36)/Multiplicadores!$D$36</f>
        <v>0</v>
      </c>
      <c r="R31" s="260">
        <f t="shared" si="3"/>
        <v>0</v>
      </c>
      <c r="S31" s="261">
        <f t="shared" si="3"/>
        <v>0</v>
      </c>
      <c r="T31" s="309">
        <f t="shared" si="3"/>
        <v>0</v>
      </c>
      <c r="U31" s="252"/>
      <c r="V31" s="252"/>
    </row>
    <row r="32" spans="1:22" ht="15" x14ac:dyDescent="0.2">
      <c r="A32" s="214"/>
      <c r="B32" s="30" t="s">
        <v>79</v>
      </c>
      <c r="C32" s="31" t="s">
        <v>73</v>
      </c>
      <c r="D32" s="453"/>
      <c r="E32" s="45"/>
      <c r="F32" s="260"/>
      <c r="G32" s="261"/>
      <c r="H32" s="309">
        <f>SUMPRODUCT('Anexo C.6a'!$F94:$AT94,Multiplicadores!$D$29:$AR$29,Multiplicadores!$D$36:$AR$36)/Multiplicadores!$D$36</f>
        <v>0</v>
      </c>
      <c r="I32" s="260"/>
      <c r="J32" s="261"/>
      <c r="K32" s="309">
        <f>SUMPRODUCT('Anexo C.6b'!$F94:$AT94,Multiplicadores!$D$29:$AR$29,Multiplicadores!$D$36:$AR$36)/Multiplicadores!$D$36</f>
        <v>0</v>
      </c>
      <c r="L32" s="260"/>
      <c r="M32" s="261"/>
      <c r="N32" s="309">
        <f>SUMPRODUCT('Anexo C.6c'!$F94:$AT94,Multiplicadores!$D$29:$AR$29,Multiplicadores!$D$36:$AR$36)/Multiplicadores!$D$36</f>
        <v>0</v>
      </c>
      <c r="O32" s="260"/>
      <c r="P32" s="261"/>
      <c r="Q32" s="309">
        <f>SUMPRODUCT('Anexo C.6d'!$F94:$AT94,Multiplicadores!$D$29:$AR$29,Multiplicadores!$D$36:$AR$36)/Multiplicadores!$D$36</f>
        <v>0</v>
      </c>
      <c r="R32" s="260">
        <f t="shared" si="3"/>
        <v>0</v>
      </c>
      <c r="S32" s="261">
        <f t="shared" si="3"/>
        <v>0</v>
      </c>
      <c r="T32" s="309">
        <f t="shared" si="3"/>
        <v>0</v>
      </c>
      <c r="U32" s="252"/>
      <c r="V32" s="252"/>
    </row>
    <row r="33" spans="1:22" ht="15" x14ac:dyDescent="0.2">
      <c r="A33" s="214"/>
      <c r="B33" s="30" t="s">
        <v>80</v>
      </c>
      <c r="C33" s="31" t="s">
        <v>74</v>
      </c>
      <c r="D33" s="453"/>
      <c r="E33" s="45"/>
      <c r="F33" s="260"/>
      <c r="G33" s="261"/>
      <c r="H33" s="309">
        <f>SUMPRODUCT('Anexo C.6a'!$F95:$AT95,Multiplicadores!$D$29:$AR$29,Multiplicadores!$D$36:$AR$36)/Multiplicadores!$D$36</f>
        <v>0</v>
      </c>
      <c r="I33" s="260"/>
      <c r="J33" s="261"/>
      <c r="K33" s="309">
        <f>SUMPRODUCT('Anexo C.6b'!$F95:$AT95,Multiplicadores!$D$29:$AR$29,Multiplicadores!$D$36:$AR$36)/Multiplicadores!$D$36</f>
        <v>0</v>
      </c>
      <c r="L33" s="260"/>
      <c r="M33" s="261"/>
      <c r="N33" s="309">
        <f>SUMPRODUCT('Anexo C.6c'!$F95:$AT95,Multiplicadores!$D$29:$AR$29,Multiplicadores!$D$36:$AR$36)/Multiplicadores!$D$36</f>
        <v>0</v>
      </c>
      <c r="O33" s="260"/>
      <c r="P33" s="261"/>
      <c r="Q33" s="309">
        <f>SUMPRODUCT('Anexo C.6d'!$F95:$AT95,Multiplicadores!$D$29:$AR$29,Multiplicadores!$D$36:$AR$36)/Multiplicadores!$D$36</f>
        <v>0</v>
      </c>
      <c r="R33" s="260">
        <f t="shared" si="3"/>
        <v>0</v>
      </c>
      <c r="S33" s="261">
        <f t="shared" si="3"/>
        <v>0</v>
      </c>
      <c r="T33" s="309">
        <f t="shared" si="3"/>
        <v>0</v>
      </c>
      <c r="U33" s="252"/>
      <c r="V33" s="252"/>
    </row>
    <row r="34" spans="1:22" ht="15" x14ac:dyDescent="0.2">
      <c r="A34" s="214"/>
      <c r="B34" s="30" t="s">
        <v>81</v>
      </c>
      <c r="C34" s="31" t="s">
        <v>75</v>
      </c>
      <c r="D34" s="453"/>
      <c r="E34" s="45"/>
      <c r="F34" s="260"/>
      <c r="G34" s="261"/>
      <c r="H34" s="309">
        <f>SUMPRODUCT('Anexo C.6a'!$F96:$AT96,Multiplicadores!$D$29:$AR$29,Multiplicadores!$D$36:$AR$36)/Multiplicadores!$D$36</f>
        <v>0</v>
      </c>
      <c r="I34" s="260"/>
      <c r="J34" s="261"/>
      <c r="K34" s="309">
        <f>SUMPRODUCT('Anexo C.6b'!$F96:$AT96,Multiplicadores!$D$29:$AR$29,Multiplicadores!$D$36:$AR$36)/Multiplicadores!$D$36</f>
        <v>0</v>
      </c>
      <c r="L34" s="260"/>
      <c r="M34" s="261"/>
      <c r="N34" s="309">
        <f>SUMPRODUCT('Anexo C.6c'!$F96:$AT96,Multiplicadores!$D$29:$AR$29,Multiplicadores!$D$36:$AR$36)/Multiplicadores!$D$36</f>
        <v>0</v>
      </c>
      <c r="O34" s="260"/>
      <c r="P34" s="261"/>
      <c r="Q34" s="309">
        <f>SUMPRODUCT('Anexo C.6d'!$F96:$AT96,Multiplicadores!$D$29:$AR$29,Multiplicadores!$D$36:$AR$36)/Multiplicadores!$D$36</f>
        <v>0</v>
      </c>
      <c r="R34" s="260">
        <f t="shared" si="3"/>
        <v>0</v>
      </c>
      <c r="S34" s="261">
        <f t="shared" si="3"/>
        <v>0</v>
      </c>
      <c r="T34" s="309">
        <f t="shared" si="3"/>
        <v>0</v>
      </c>
      <c r="U34" s="252"/>
      <c r="V34" s="252"/>
    </row>
    <row r="35" spans="1:22" ht="15" x14ac:dyDescent="0.2">
      <c r="A35" s="214"/>
      <c r="B35" s="30" t="s">
        <v>82</v>
      </c>
      <c r="C35" s="31" t="s">
        <v>76</v>
      </c>
      <c r="D35" s="453"/>
      <c r="E35" s="45"/>
      <c r="F35" s="260"/>
      <c r="G35" s="261"/>
      <c r="H35" s="309">
        <f>SUMPRODUCT('Anexo C.6a'!$F97:$AT97,Multiplicadores!$D$29:$AR$29,Multiplicadores!$D$36:$AR$36)/Multiplicadores!$D$36</f>
        <v>0</v>
      </c>
      <c r="I35" s="260"/>
      <c r="J35" s="261"/>
      <c r="K35" s="309">
        <f>SUMPRODUCT('Anexo C.6b'!$F97:$AT97,Multiplicadores!$D$29:$AR$29,Multiplicadores!$D$36:$AR$36)/Multiplicadores!$D$36</f>
        <v>0</v>
      </c>
      <c r="L35" s="260"/>
      <c r="M35" s="261"/>
      <c r="N35" s="309">
        <f>SUMPRODUCT('Anexo C.6c'!$F97:$AT97,Multiplicadores!$D$29:$AR$29,Multiplicadores!$D$36:$AR$36)/Multiplicadores!$D$36</f>
        <v>0</v>
      </c>
      <c r="O35" s="260"/>
      <c r="P35" s="261"/>
      <c r="Q35" s="309">
        <f>SUMPRODUCT('Anexo C.6d'!$F97:$AT97,Multiplicadores!$D$29:$AR$29,Multiplicadores!$D$36:$AR$36)/Multiplicadores!$D$36</f>
        <v>0</v>
      </c>
      <c r="R35" s="260">
        <f t="shared" si="3"/>
        <v>0</v>
      </c>
      <c r="S35" s="261">
        <f t="shared" si="3"/>
        <v>0</v>
      </c>
      <c r="T35" s="309">
        <f t="shared" si="3"/>
        <v>0</v>
      </c>
      <c r="U35" s="252"/>
      <c r="V35" s="252"/>
    </row>
    <row r="36" spans="1:22" ht="15" x14ac:dyDescent="0.2">
      <c r="A36" s="214"/>
      <c r="B36" s="30" t="s">
        <v>88</v>
      </c>
      <c r="C36" s="31" t="s">
        <v>83</v>
      </c>
      <c r="D36" s="453"/>
      <c r="E36" s="45"/>
      <c r="F36" s="260"/>
      <c r="G36" s="261"/>
      <c r="H36" s="309">
        <f>SUMPRODUCT('Anexo C.6a'!$F98:$AT98,Multiplicadores!$D$29:$AR$29,Multiplicadores!$D$36:$AR$36)/Multiplicadores!$D$36</f>
        <v>0</v>
      </c>
      <c r="I36" s="260"/>
      <c r="J36" s="261"/>
      <c r="K36" s="309">
        <f>SUMPRODUCT('Anexo C.6b'!$F98:$AT98,Multiplicadores!$D$29:$AR$29,Multiplicadores!$D$36:$AR$36)/Multiplicadores!$D$36</f>
        <v>0</v>
      </c>
      <c r="L36" s="260"/>
      <c r="M36" s="261"/>
      <c r="N36" s="309">
        <f>SUMPRODUCT('Anexo C.6c'!$F98:$AT98,Multiplicadores!$D$29:$AR$29,Multiplicadores!$D$36:$AR$36)/Multiplicadores!$D$36</f>
        <v>0</v>
      </c>
      <c r="O36" s="260"/>
      <c r="P36" s="261"/>
      <c r="Q36" s="309">
        <f>SUMPRODUCT('Anexo C.6d'!$F98:$AT98,Multiplicadores!$D$29:$AR$29,Multiplicadores!$D$36:$AR$36)/Multiplicadores!$D$36</f>
        <v>0</v>
      </c>
      <c r="R36" s="260">
        <f t="shared" si="3"/>
        <v>0</v>
      </c>
      <c r="S36" s="261">
        <f t="shared" si="3"/>
        <v>0</v>
      </c>
      <c r="T36" s="309">
        <f t="shared" si="3"/>
        <v>0</v>
      </c>
      <c r="U36" s="252"/>
      <c r="V36" s="252"/>
    </row>
    <row r="37" spans="1:22" ht="15" x14ac:dyDescent="0.2">
      <c r="A37" s="214"/>
      <c r="B37" s="30" t="s">
        <v>89</v>
      </c>
      <c r="C37" s="31" t="s">
        <v>84</v>
      </c>
      <c r="D37" s="453"/>
      <c r="E37" s="45"/>
      <c r="F37" s="260"/>
      <c r="G37" s="261"/>
      <c r="H37" s="309">
        <f>SUMPRODUCT('Anexo C.6a'!$F99:$AT99,Multiplicadores!$D$29:$AR$29,Multiplicadores!$D$36:$AR$36)/Multiplicadores!$D$36</f>
        <v>0</v>
      </c>
      <c r="I37" s="260"/>
      <c r="J37" s="261"/>
      <c r="K37" s="309">
        <f>SUMPRODUCT('Anexo C.6b'!$F99:$AT99,Multiplicadores!$D$29:$AR$29,Multiplicadores!$D$36:$AR$36)/Multiplicadores!$D$36</f>
        <v>0</v>
      </c>
      <c r="L37" s="260"/>
      <c r="M37" s="261"/>
      <c r="N37" s="309">
        <f>SUMPRODUCT('Anexo C.6c'!$F99:$AT99,Multiplicadores!$D$29:$AR$29,Multiplicadores!$D$36:$AR$36)/Multiplicadores!$D$36</f>
        <v>0</v>
      </c>
      <c r="O37" s="260"/>
      <c r="P37" s="261"/>
      <c r="Q37" s="309">
        <f>SUMPRODUCT('Anexo C.6d'!$F99:$AT99,Multiplicadores!$D$29:$AR$29,Multiplicadores!$D$36:$AR$36)/Multiplicadores!$D$36</f>
        <v>0</v>
      </c>
      <c r="R37" s="260">
        <f t="shared" si="3"/>
        <v>0</v>
      </c>
      <c r="S37" s="261">
        <f t="shared" si="3"/>
        <v>0</v>
      </c>
      <c r="T37" s="309">
        <f t="shared" si="3"/>
        <v>0</v>
      </c>
      <c r="U37" s="252"/>
      <c r="V37" s="252"/>
    </row>
    <row r="38" spans="1:22" ht="15" x14ac:dyDescent="0.2">
      <c r="A38" s="214"/>
      <c r="B38" s="30" t="s">
        <v>90</v>
      </c>
      <c r="C38" s="31" t="s">
        <v>85</v>
      </c>
      <c r="D38" s="453"/>
      <c r="E38" s="45"/>
      <c r="F38" s="260"/>
      <c r="G38" s="261"/>
      <c r="H38" s="309">
        <f>SUMPRODUCT('Anexo C.6a'!$F100:$AT100,Multiplicadores!$D$29:$AR$29,Multiplicadores!$D$36:$AR$36)/Multiplicadores!$D$36</f>
        <v>0</v>
      </c>
      <c r="I38" s="260"/>
      <c r="J38" s="261"/>
      <c r="K38" s="309">
        <f>SUMPRODUCT('Anexo C.6b'!$F100:$AT100,Multiplicadores!$D$29:$AR$29,Multiplicadores!$D$36:$AR$36)/Multiplicadores!$D$36</f>
        <v>0</v>
      </c>
      <c r="L38" s="260"/>
      <c r="M38" s="261"/>
      <c r="N38" s="309">
        <f>SUMPRODUCT('Anexo C.6c'!$F100:$AT100,Multiplicadores!$D$29:$AR$29,Multiplicadores!$D$36:$AR$36)/Multiplicadores!$D$36</f>
        <v>0</v>
      </c>
      <c r="O38" s="260"/>
      <c r="P38" s="261"/>
      <c r="Q38" s="309">
        <f>SUMPRODUCT('Anexo C.6d'!$F100:$AT100,Multiplicadores!$D$29:$AR$29,Multiplicadores!$D$36:$AR$36)/Multiplicadores!$D$36</f>
        <v>0</v>
      </c>
      <c r="R38" s="260">
        <f t="shared" si="3"/>
        <v>0</v>
      </c>
      <c r="S38" s="261">
        <f t="shared" si="3"/>
        <v>0</v>
      </c>
      <c r="T38" s="309">
        <f t="shared" si="3"/>
        <v>0</v>
      </c>
      <c r="U38" s="252"/>
      <c r="V38" s="252"/>
    </row>
    <row r="39" spans="1:22" s="29" customFormat="1" ht="15" x14ac:dyDescent="0.2">
      <c r="A39" s="214"/>
      <c r="B39" s="35" t="s">
        <v>91</v>
      </c>
      <c r="C39" s="36" t="s">
        <v>86</v>
      </c>
      <c r="D39" s="453"/>
      <c r="E39" s="28"/>
      <c r="F39" s="260"/>
      <c r="G39" s="261"/>
      <c r="H39" s="309">
        <f>SUMPRODUCT('Anexo C.6a'!$F101:$AT101,Multiplicadores!$D$29:$AR$29,Multiplicadores!$D$36:$AR$36)/Multiplicadores!$D$36</f>
        <v>0</v>
      </c>
      <c r="I39" s="260"/>
      <c r="J39" s="261"/>
      <c r="K39" s="309">
        <f>SUMPRODUCT('Anexo C.6b'!$F101:$AT101,Multiplicadores!$D$29:$AR$29,Multiplicadores!$D$36:$AR$36)/Multiplicadores!$D$36</f>
        <v>0</v>
      </c>
      <c r="L39" s="260"/>
      <c r="M39" s="261"/>
      <c r="N39" s="309">
        <f>SUMPRODUCT('Anexo C.6c'!$F101:$AT101,Multiplicadores!$D$29:$AR$29,Multiplicadores!$D$36:$AR$36)/Multiplicadores!$D$36</f>
        <v>0</v>
      </c>
      <c r="O39" s="260"/>
      <c r="P39" s="261"/>
      <c r="Q39" s="309">
        <f>SUMPRODUCT('Anexo C.6d'!$F101:$AT101,Multiplicadores!$D$29:$AR$29,Multiplicadores!$D$36:$AR$36)/Multiplicadores!$D$36</f>
        <v>0</v>
      </c>
      <c r="R39" s="260">
        <f t="shared" si="3"/>
        <v>0</v>
      </c>
      <c r="S39" s="261">
        <f t="shared" si="3"/>
        <v>0</v>
      </c>
      <c r="T39" s="309">
        <f t="shared" si="3"/>
        <v>0</v>
      </c>
      <c r="U39" s="252"/>
      <c r="V39" s="252"/>
    </row>
    <row r="40" spans="1:22" s="29" customFormat="1" ht="15.75" thickBot="1" x14ac:dyDescent="0.25">
      <c r="A40" s="215"/>
      <c r="B40" s="40" t="s">
        <v>92</v>
      </c>
      <c r="C40" s="41" t="s">
        <v>87</v>
      </c>
      <c r="D40" s="454"/>
      <c r="E40" s="28"/>
      <c r="F40" s="262"/>
      <c r="G40" s="263"/>
      <c r="H40" s="310">
        <f>SUMPRODUCT('Anexo C.6a'!$F102:$AT102,Multiplicadores!$D$29:$AR$29,Multiplicadores!$D$36:$AR$36)/Multiplicadores!$D$36</f>
        <v>0</v>
      </c>
      <c r="I40" s="262"/>
      <c r="J40" s="263"/>
      <c r="K40" s="310">
        <f>SUMPRODUCT('Anexo C.6b'!$F102:$AT102,Multiplicadores!$D$29:$AR$29,Multiplicadores!$D$36:$AR$36)/Multiplicadores!$D$36</f>
        <v>0</v>
      </c>
      <c r="L40" s="262"/>
      <c r="M40" s="263"/>
      <c r="N40" s="310">
        <f>SUMPRODUCT('Anexo C.6c'!$F102:$AT102,Multiplicadores!$D$29:$AR$29,Multiplicadores!$D$36:$AR$36)/Multiplicadores!$D$36</f>
        <v>0</v>
      </c>
      <c r="O40" s="262"/>
      <c r="P40" s="263"/>
      <c r="Q40" s="310">
        <f>SUMPRODUCT('Anexo C.6d'!$F102:$AT102,Multiplicadores!$D$29:$AR$29,Multiplicadores!$D$36:$AR$36)/Multiplicadores!$D$36</f>
        <v>0</v>
      </c>
      <c r="R40" s="262">
        <f t="shared" si="3"/>
        <v>0</v>
      </c>
      <c r="S40" s="263">
        <f t="shared" si="3"/>
        <v>0</v>
      </c>
      <c r="T40" s="310">
        <f t="shared" si="3"/>
        <v>0</v>
      </c>
      <c r="U40" s="252"/>
      <c r="V40" s="252"/>
    </row>
    <row r="41" spans="1:22" ht="15" thickBot="1" x14ac:dyDescent="0.25">
      <c r="A41" s="27"/>
      <c r="B41" s="27"/>
      <c r="C41" s="27"/>
      <c r="D41" s="27"/>
      <c r="E41" s="27"/>
      <c r="F41" s="176"/>
      <c r="G41" s="176"/>
      <c r="H41" s="176"/>
      <c r="I41" s="176"/>
      <c r="J41" s="176"/>
      <c r="K41" s="176"/>
      <c r="L41" s="176"/>
      <c r="M41" s="176"/>
      <c r="N41" s="176"/>
      <c r="O41" s="176"/>
      <c r="P41" s="176"/>
      <c r="Q41" s="176"/>
      <c r="R41" s="176"/>
      <c r="S41" s="176"/>
      <c r="T41" s="176"/>
    </row>
    <row r="42" spans="1:22" s="29" customFormat="1" ht="15.75" thickBot="1" x14ac:dyDescent="0.25">
      <c r="A42" s="210" t="s">
        <v>94</v>
      </c>
      <c r="B42" s="211"/>
      <c r="C42" s="211"/>
      <c r="D42" s="212"/>
      <c r="E42" s="28"/>
      <c r="F42" s="254">
        <f t="shared" ref="F42:Q42" si="4">SUM(F43:F53)</f>
        <v>0</v>
      </c>
      <c r="G42" s="255">
        <f t="shared" si="4"/>
        <v>0</v>
      </c>
      <c r="H42" s="255">
        <f t="shared" si="4"/>
        <v>0</v>
      </c>
      <c r="I42" s="254">
        <f t="shared" si="4"/>
        <v>0</v>
      </c>
      <c r="J42" s="255">
        <f t="shared" si="4"/>
        <v>0</v>
      </c>
      <c r="K42" s="255">
        <f t="shared" si="4"/>
        <v>0</v>
      </c>
      <c r="L42" s="254">
        <f t="shared" si="4"/>
        <v>0</v>
      </c>
      <c r="M42" s="255">
        <f t="shared" si="4"/>
        <v>0</v>
      </c>
      <c r="N42" s="255">
        <f t="shared" si="4"/>
        <v>0</v>
      </c>
      <c r="O42" s="254">
        <f t="shared" si="4"/>
        <v>0</v>
      </c>
      <c r="P42" s="255">
        <f t="shared" si="4"/>
        <v>0</v>
      </c>
      <c r="Q42" s="255">
        <f t="shared" si="4"/>
        <v>0</v>
      </c>
      <c r="R42" s="254">
        <f t="shared" ref="R42:T53" si="5">F42+I42+L42+O42</f>
        <v>0</v>
      </c>
      <c r="S42" s="255">
        <f t="shared" si="5"/>
        <v>0</v>
      </c>
      <c r="T42" s="255">
        <f t="shared" si="5"/>
        <v>0</v>
      </c>
    </row>
    <row r="43" spans="1:22" ht="14.25" customHeight="1" x14ac:dyDescent="0.2">
      <c r="A43" s="213"/>
      <c r="B43" s="30" t="s">
        <v>77</v>
      </c>
      <c r="C43" s="31" t="s">
        <v>71</v>
      </c>
      <c r="D43" s="453" t="s">
        <v>54</v>
      </c>
      <c r="E43" s="45"/>
      <c r="F43" s="256"/>
      <c r="G43" s="257"/>
      <c r="H43" s="307">
        <f>SUMPRODUCT('Anexo C.6a'!$F105:$AT105,Multiplicadores!$D$29:$AR$29,Multiplicadores!$D$36:$AR$36)/Multiplicadores!$D$36</f>
        <v>0</v>
      </c>
      <c r="I43" s="256"/>
      <c r="J43" s="257"/>
      <c r="K43" s="307">
        <f>SUMPRODUCT('Anexo C.6b'!$F105:$AT105,Multiplicadores!$D$29:$AR$29,Multiplicadores!$D$36:$AR$36)/Multiplicadores!$D$36</f>
        <v>0</v>
      </c>
      <c r="L43" s="256"/>
      <c r="M43" s="257"/>
      <c r="N43" s="307">
        <f>SUMPRODUCT('Anexo C.6c'!$F105:$AT105,Multiplicadores!$D$29:$AR$29,Multiplicadores!$D$36:$AR$36)/Multiplicadores!$D$36</f>
        <v>0</v>
      </c>
      <c r="O43" s="256"/>
      <c r="P43" s="257"/>
      <c r="Q43" s="307">
        <f>SUMPRODUCT('Anexo C.6d'!$F105:$AT105,Multiplicadores!$D$29:$AR$29,Multiplicadores!$D$36:$AR$36)/Multiplicadores!$D$36</f>
        <v>0</v>
      </c>
      <c r="R43" s="256">
        <f t="shared" si="5"/>
        <v>0</v>
      </c>
      <c r="S43" s="257">
        <f t="shared" si="5"/>
        <v>0</v>
      </c>
      <c r="T43" s="307">
        <f t="shared" si="5"/>
        <v>0</v>
      </c>
      <c r="U43" s="252"/>
      <c r="V43" s="252"/>
    </row>
    <row r="44" spans="1:22" ht="15" x14ac:dyDescent="0.2">
      <c r="A44" s="214"/>
      <c r="B44" s="30" t="s">
        <v>78</v>
      </c>
      <c r="C44" s="31" t="s">
        <v>72</v>
      </c>
      <c r="D44" s="453"/>
      <c r="E44" s="45"/>
      <c r="F44" s="260"/>
      <c r="G44" s="261"/>
      <c r="H44" s="309">
        <f>SUMPRODUCT('Anexo C.6a'!$F106:$AT106,Multiplicadores!$D$29:$AR$29,Multiplicadores!$D$36:$AR$36)/Multiplicadores!$D$36</f>
        <v>0</v>
      </c>
      <c r="I44" s="260"/>
      <c r="J44" s="261"/>
      <c r="K44" s="309">
        <f>SUMPRODUCT('Anexo C.6b'!$F106:$AT106,Multiplicadores!$D$29:$AR$29,Multiplicadores!$D$36:$AR$36)/Multiplicadores!$D$36</f>
        <v>0</v>
      </c>
      <c r="L44" s="260"/>
      <c r="M44" s="261"/>
      <c r="N44" s="309">
        <f>SUMPRODUCT('Anexo C.6c'!$F106:$AT106,Multiplicadores!$D$29:$AR$29,Multiplicadores!$D$36:$AR$36)/Multiplicadores!$D$36</f>
        <v>0</v>
      </c>
      <c r="O44" s="260"/>
      <c r="P44" s="261"/>
      <c r="Q44" s="309">
        <f>SUMPRODUCT('Anexo C.6d'!$F106:$AT106,Multiplicadores!$D$29:$AR$29,Multiplicadores!$D$36:$AR$36)/Multiplicadores!$D$36</f>
        <v>0</v>
      </c>
      <c r="R44" s="260">
        <f t="shared" si="5"/>
        <v>0</v>
      </c>
      <c r="S44" s="261">
        <f t="shared" si="5"/>
        <v>0</v>
      </c>
      <c r="T44" s="309">
        <f t="shared" si="5"/>
        <v>0</v>
      </c>
      <c r="U44" s="252"/>
      <c r="V44" s="252"/>
    </row>
    <row r="45" spans="1:22" ht="15" x14ac:dyDescent="0.2">
      <c r="A45" s="214"/>
      <c r="B45" s="30" t="s">
        <v>79</v>
      </c>
      <c r="C45" s="31" t="s">
        <v>73</v>
      </c>
      <c r="D45" s="453"/>
      <c r="E45" s="45"/>
      <c r="F45" s="260"/>
      <c r="G45" s="261"/>
      <c r="H45" s="309">
        <f>SUMPRODUCT('Anexo C.6a'!$F107:$AT107,Multiplicadores!$D$29:$AR$29,Multiplicadores!$D$36:$AR$36)/Multiplicadores!$D$36</f>
        <v>0</v>
      </c>
      <c r="I45" s="260"/>
      <c r="J45" s="261"/>
      <c r="K45" s="309">
        <f>SUMPRODUCT('Anexo C.6b'!$F107:$AT107,Multiplicadores!$D$29:$AR$29,Multiplicadores!$D$36:$AR$36)/Multiplicadores!$D$36</f>
        <v>0</v>
      </c>
      <c r="L45" s="260"/>
      <c r="M45" s="261"/>
      <c r="N45" s="309">
        <f>SUMPRODUCT('Anexo C.6c'!$F107:$AT107,Multiplicadores!$D$29:$AR$29,Multiplicadores!$D$36:$AR$36)/Multiplicadores!$D$36</f>
        <v>0</v>
      </c>
      <c r="O45" s="260"/>
      <c r="P45" s="261"/>
      <c r="Q45" s="309">
        <f>SUMPRODUCT('Anexo C.6d'!$F107:$AT107,Multiplicadores!$D$29:$AR$29,Multiplicadores!$D$36:$AR$36)/Multiplicadores!$D$36</f>
        <v>0</v>
      </c>
      <c r="R45" s="260">
        <f t="shared" si="5"/>
        <v>0</v>
      </c>
      <c r="S45" s="261">
        <f t="shared" si="5"/>
        <v>0</v>
      </c>
      <c r="T45" s="309">
        <f t="shared" si="5"/>
        <v>0</v>
      </c>
      <c r="U45" s="252"/>
      <c r="V45" s="252"/>
    </row>
    <row r="46" spans="1:22" ht="15" x14ac:dyDescent="0.2">
      <c r="A46" s="214"/>
      <c r="B46" s="30" t="s">
        <v>80</v>
      </c>
      <c r="C46" s="31" t="s">
        <v>74</v>
      </c>
      <c r="D46" s="453"/>
      <c r="E46" s="45"/>
      <c r="F46" s="260"/>
      <c r="G46" s="261"/>
      <c r="H46" s="309">
        <f>SUMPRODUCT('Anexo C.6a'!$F108:$AT108,Multiplicadores!$D$29:$AR$29,Multiplicadores!$D$36:$AR$36)/Multiplicadores!$D$36</f>
        <v>0</v>
      </c>
      <c r="I46" s="260"/>
      <c r="J46" s="261"/>
      <c r="K46" s="309">
        <f>SUMPRODUCT('Anexo C.6b'!$F108:$AT108,Multiplicadores!$D$29:$AR$29,Multiplicadores!$D$36:$AR$36)/Multiplicadores!$D$36</f>
        <v>0</v>
      </c>
      <c r="L46" s="260"/>
      <c r="M46" s="261"/>
      <c r="N46" s="309">
        <f>SUMPRODUCT('Anexo C.6c'!$F108:$AT108,Multiplicadores!$D$29:$AR$29,Multiplicadores!$D$36:$AR$36)/Multiplicadores!$D$36</f>
        <v>0</v>
      </c>
      <c r="O46" s="260"/>
      <c r="P46" s="261"/>
      <c r="Q46" s="309">
        <f>SUMPRODUCT('Anexo C.6d'!$F108:$AT108,Multiplicadores!$D$29:$AR$29,Multiplicadores!$D$36:$AR$36)/Multiplicadores!$D$36</f>
        <v>0</v>
      </c>
      <c r="R46" s="260">
        <f t="shared" si="5"/>
        <v>0</v>
      </c>
      <c r="S46" s="261">
        <f t="shared" si="5"/>
        <v>0</v>
      </c>
      <c r="T46" s="309">
        <f t="shared" si="5"/>
        <v>0</v>
      </c>
      <c r="U46" s="252"/>
      <c r="V46" s="252"/>
    </row>
    <row r="47" spans="1:22" ht="15" x14ac:dyDescent="0.2">
      <c r="A47" s="214"/>
      <c r="B47" s="30" t="s">
        <v>81</v>
      </c>
      <c r="C47" s="31" t="s">
        <v>75</v>
      </c>
      <c r="D47" s="453"/>
      <c r="E47" s="45"/>
      <c r="F47" s="260"/>
      <c r="G47" s="261"/>
      <c r="H47" s="309">
        <f>SUMPRODUCT('Anexo C.6a'!$F109:$AT109,Multiplicadores!$D$29:$AR$29,Multiplicadores!$D$36:$AR$36)/Multiplicadores!$D$36</f>
        <v>0</v>
      </c>
      <c r="I47" s="260"/>
      <c r="J47" s="261"/>
      <c r="K47" s="309">
        <f>SUMPRODUCT('Anexo C.6b'!$F109:$AT109,Multiplicadores!$D$29:$AR$29,Multiplicadores!$D$36:$AR$36)/Multiplicadores!$D$36</f>
        <v>0</v>
      </c>
      <c r="L47" s="260"/>
      <c r="M47" s="261"/>
      <c r="N47" s="309">
        <f>SUMPRODUCT('Anexo C.6c'!$F109:$AT109,Multiplicadores!$D$29:$AR$29,Multiplicadores!$D$36:$AR$36)/Multiplicadores!$D$36</f>
        <v>0</v>
      </c>
      <c r="O47" s="260"/>
      <c r="P47" s="261"/>
      <c r="Q47" s="309">
        <f>SUMPRODUCT('Anexo C.6d'!$F109:$AT109,Multiplicadores!$D$29:$AR$29,Multiplicadores!$D$36:$AR$36)/Multiplicadores!$D$36</f>
        <v>0</v>
      </c>
      <c r="R47" s="260">
        <f t="shared" si="5"/>
        <v>0</v>
      </c>
      <c r="S47" s="261">
        <f t="shared" si="5"/>
        <v>0</v>
      </c>
      <c r="T47" s="309">
        <f t="shared" si="5"/>
        <v>0</v>
      </c>
      <c r="U47" s="252"/>
      <c r="V47" s="252"/>
    </row>
    <row r="48" spans="1:22" ht="15" x14ac:dyDescent="0.2">
      <c r="A48" s="214"/>
      <c r="B48" s="30" t="s">
        <v>82</v>
      </c>
      <c r="C48" s="31" t="s">
        <v>76</v>
      </c>
      <c r="D48" s="453"/>
      <c r="E48" s="45"/>
      <c r="F48" s="260"/>
      <c r="G48" s="261"/>
      <c r="H48" s="309">
        <f>SUMPRODUCT('Anexo C.6a'!$F110:$AT110,Multiplicadores!$D$29:$AR$29,Multiplicadores!$D$36:$AR$36)/Multiplicadores!$D$36</f>
        <v>0</v>
      </c>
      <c r="I48" s="260"/>
      <c r="J48" s="261"/>
      <c r="K48" s="309">
        <f>SUMPRODUCT('Anexo C.6b'!$F110:$AT110,Multiplicadores!$D$29:$AR$29,Multiplicadores!$D$36:$AR$36)/Multiplicadores!$D$36</f>
        <v>0</v>
      </c>
      <c r="L48" s="260"/>
      <c r="M48" s="261"/>
      <c r="N48" s="309">
        <f>SUMPRODUCT('Anexo C.6c'!$F110:$AT110,Multiplicadores!$D$29:$AR$29,Multiplicadores!$D$36:$AR$36)/Multiplicadores!$D$36</f>
        <v>0</v>
      </c>
      <c r="O48" s="260"/>
      <c r="P48" s="261"/>
      <c r="Q48" s="309">
        <f>SUMPRODUCT('Anexo C.6d'!$F110:$AT110,Multiplicadores!$D$29:$AR$29,Multiplicadores!$D$36:$AR$36)/Multiplicadores!$D$36</f>
        <v>0</v>
      </c>
      <c r="R48" s="260">
        <f t="shared" si="5"/>
        <v>0</v>
      </c>
      <c r="S48" s="261">
        <f t="shared" si="5"/>
        <v>0</v>
      </c>
      <c r="T48" s="309">
        <f t="shared" si="5"/>
        <v>0</v>
      </c>
      <c r="U48" s="252"/>
      <c r="V48" s="252"/>
    </row>
    <row r="49" spans="1:22" ht="15" x14ac:dyDescent="0.2">
      <c r="A49" s="214"/>
      <c r="B49" s="30" t="s">
        <v>88</v>
      </c>
      <c r="C49" s="31" t="s">
        <v>83</v>
      </c>
      <c r="D49" s="453"/>
      <c r="E49" s="45"/>
      <c r="F49" s="260"/>
      <c r="G49" s="261"/>
      <c r="H49" s="309">
        <f>SUMPRODUCT('Anexo C.6a'!$F111:$AT111,Multiplicadores!$D$29:$AR$29,Multiplicadores!$D$36:$AR$36)/Multiplicadores!$D$36</f>
        <v>0</v>
      </c>
      <c r="I49" s="260"/>
      <c r="J49" s="261"/>
      <c r="K49" s="309">
        <f>SUMPRODUCT('Anexo C.6b'!$F111:$AT111,Multiplicadores!$D$29:$AR$29,Multiplicadores!$D$36:$AR$36)/Multiplicadores!$D$36</f>
        <v>0</v>
      </c>
      <c r="L49" s="260"/>
      <c r="M49" s="261"/>
      <c r="N49" s="309">
        <f>SUMPRODUCT('Anexo C.6c'!$F111:$AT111,Multiplicadores!$D$29:$AR$29,Multiplicadores!$D$36:$AR$36)/Multiplicadores!$D$36</f>
        <v>0</v>
      </c>
      <c r="O49" s="260"/>
      <c r="P49" s="261"/>
      <c r="Q49" s="309">
        <f>SUMPRODUCT('Anexo C.6d'!$F111:$AT111,Multiplicadores!$D$29:$AR$29,Multiplicadores!$D$36:$AR$36)/Multiplicadores!$D$36</f>
        <v>0</v>
      </c>
      <c r="R49" s="260">
        <f t="shared" si="5"/>
        <v>0</v>
      </c>
      <c r="S49" s="261">
        <f t="shared" si="5"/>
        <v>0</v>
      </c>
      <c r="T49" s="309">
        <f t="shared" si="5"/>
        <v>0</v>
      </c>
      <c r="U49" s="252"/>
      <c r="V49" s="252"/>
    </row>
    <row r="50" spans="1:22" ht="15" x14ac:dyDescent="0.2">
      <c r="A50" s="214"/>
      <c r="B50" s="30" t="s">
        <v>89</v>
      </c>
      <c r="C50" s="31" t="s">
        <v>84</v>
      </c>
      <c r="D50" s="453"/>
      <c r="E50" s="45"/>
      <c r="F50" s="260"/>
      <c r="G50" s="261"/>
      <c r="H50" s="309">
        <f>SUMPRODUCT('Anexo C.6a'!$F112:$AT112,Multiplicadores!$D$29:$AR$29,Multiplicadores!$D$36:$AR$36)/Multiplicadores!$D$36</f>
        <v>0</v>
      </c>
      <c r="I50" s="260"/>
      <c r="J50" s="261"/>
      <c r="K50" s="309">
        <f>SUMPRODUCT('Anexo C.6b'!$F112:$AT112,Multiplicadores!$D$29:$AR$29,Multiplicadores!$D$36:$AR$36)/Multiplicadores!$D$36</f>
        <v>0</v>
      </c>
      <c r="L50" s="260"/>
      <c r="M50" s="261"/>
      <c r="N50" s="309">
        <f>SUMPRODUCT('Anexo C.6c'!$F112:$AT112,Multiplicadores!$D$29:$AR$29,Multiplicadores!$D$36:$AR$36)/Multiplicadores!$D$36</f>
        <v>0</v>
      </c>
      <c r="O50" s="260"/>
      <c r="P50" s="261"/>
      <c r="Q50" s="309">
        <f>SUMPRODUCT('Anexo C.6d'!$F112:$AT112,Multiplicadores!$D$29:$AR$29,Multiplicadores!$D$36:$AR$36)/Multiplicadores!$D$36</f>
        <v>0</v>
      </c>
      <c r="R50" s="260">
        <f t="shared" si="5"/>
        <v>0</v>
      </c>
      <c r="S50" s="261">
        <f t="shared" si="5"/>
        <v>0</v>
      </c>
      <c r="T50" s="309">
        <f t="shared" si="5"/>
        <v>0</v>
      </c>
      <c r="U50" s="252"/>
      <c r="V50" s="252"/>
    </row>
    <row r="51" spans="1:22" ht="15" x14ac:dyDescent="0.2">
      <c r="A51" s="214"/>
      <c r="B51" s="30" t="s">
        <v>90</v>
      </c>
      <c r="C51" s="31" t="s">
        <v>85</v>
      </c>
      <c r="D51" s="453"/>
      <c r="E51" s="45"/>
      <c r="F51" s="260"/>
      <c r="G51" s="261"/>
      <c r="H51" s="309">
        <f>SUMPRODUCT('Anexo C.6a'!$F113:$AT113,Multiplicadores!$D$29:$AR$29,Multiplicadores!$D$36:$AR$36)/Multiplicadores!$D$36</f>
        <v>0</v>
      </c>
      <c r="I51" s="260"/>
      <c r="J51" s="261"/>
      <c r="K51" s="309">
        <f>SUMPRODUCT('Anexo C.6b'!$F113:$AT113,Multiplicadores!$D$29:$AR$29,Multiplicadores!$D$36:$AR$36)/Multiplicadores!$D$36</f>
        <v>0</v>
      </c>
      <c r="L51" s="260"/>
      <c r="M51" s="261"/>
      <c r="N51" s="309">
        <f>SUMPRODUCT('Anexo C.6c'!$F113:$AT113,Multiplicadores!$D$29:$AR$29,Multiplicadores!$D$36:$AR$36)/Multiplicadores!$D$36</f>
        <v>0</v>
      </c>
      <c r="O51" s="260"/>
      <c r="P51" s="261"/>
      <c r="Q51" s="309">
        <f>SUMPRODUCT('Anexo C.6d'!$F113:$AT113,Multiplicadores!$D$29:$AR$29,Multiplicadores!$D$36:$AR$36)/Multiplicadores!$D$36</f>
        <v>0</v>
      </c>
      <c r="R51" s="260">
        <f t="shared" si="5"/>
        <v>0</v>
      </c>
      <c r="S51" s="261">
        <f t="shared" si="5"/>
        <v>0</v>
      </c>
      <c r="T51" s="309">
        <f t="shared" si="5"/>
        <v>0</v>
      </c>
      <c r="U51" s="252"/>
      <c r="V51" s="252"/>
    </row>
    <row r="52" spans="1:22" s="29" customFormat="1" ht="15" x14ac:dyDescent="0.2">
      <c r="A52" s="214"/>
      <c r="B52" s="35" t="s">
        <v>91</v>
      </c>
      <c r="C52" s="36" t="s">
        <v>86</v>
      </c>
      <c r="D52" s="453"/>
      <c r="E52" s="28"/>
      <c r="F52" s="260"/>
      <c r="G52" s="261"/>
      <c r="H52" s="309">
        <f>SUMPRODUCT('Anexo C.6a'!$F114:$AT114,Multiplicadores!$D$29:$AR$29,Multiplicadores!$D$36:$AR$36)/Multiplicadores!$D$36</f>
        <v>0</v>
      </c>
      <c r="I52" s="260"/>
      <c r="J52" s="261"/>
      <c r="K52" s="309">
        <f>SUMPRODUCT('Anexo C.6b'!$F114:$AT114,Multiplicadores!$D$29:$AR$29,Multiplicadores!$D$36:$AR$36)/Multiplicadores!$D$36</f>
        <v>0</v>
      </c>
      <c r="L52" s="260"/>
      <c r="M52" s="261"/>
      <c r="N52" s="309">
        <f>SUMPRODUCT('Anexo C.6c'!$F114:$AT114,Multiplicadores!$D$29:$AR$29,Multiplicadores!$D$36:$AR$36)/Multiplicadores!$D$36</f>
        <v>0</v>
      </c>
      <c r="O52" s="260"/>
      <c r="P52" s="261"/>
      <c r="Q52" s="309">
        <f>SUMPRODUCT('Anexo C.6d'!$F114:$AT114,Multiplicadores!$D$29:$AR$29,Multiplicadores!$D$36:$AR$36)/Multiplicadores!$D$36</f>
        <v>0</v>
      </c>
      <c r="R52" s="260">
        <f t="shared" si="5"/>
        <v>0</v>
      </c>
      <c r="S52" s="261">
        <f t="shared" si="5"/>
        <v>0</v>
      </c>
      <c r="T52" s="309">
        <f t="shared" si="5"/>
        <v>0</v>
      </c>
      <c r="U52" s="252"/>
      <c r="V52" s="252"/>
    </row>
    <row r="53" spans="1:22" s="29" customFormat="1" ht="15.75" thickBot="1" x14ac:dyDescent="0.25">
      <c r="A53" s="215"/>
      <c r="B53" s="40" t="s">
        <v>92</v>
      </c>
      <c r="C53" s="41" t="s">
        <v>87</v>
      </c>
      <c r="D53" s="454"/>
      <c r="E53" s="28"/>
      <c r="F53" s="262"/>
      <c r="G53" s="263"/>
      <c r="H53" s="310">
        <f>SUMPRODUCT('Anexo C.6a'!$F115:$AT115,Multiplicadores!$D$29:$AR$29,Multiplicadores!$D$36:$AR$36)/Multiplicadores!$D$36</f>
        <v>0</v>
      </c>
      <c r="I53" s="262"/>
      <c r="J53" s="263"/>
      <c r="K53" s="310">
        <f>SUMPRODUCT('Anexo C.6b'!$F115:$AT115,Multiplicadores!$D$29:$AR$29,Multiplicadores!$D$36:$AR$36)/Multiplicadores!$D$36</f>
        <v>0</v>
      </c>
      <c r="L53" s="262"/>
      <c r="M53" s="263"/>
      <c r="N53" s="310">
        <f>SUMPRODUCT('Anexo C.6c'!$F115:$AT115,Multiplicadores!$D$29:$AR$29,Multiplicadores!$D$36:$AR$36)/Multiplicadores!$D$36</f>
        <v>0</v>
      </c>
      <c r="O53" s="262"/>
      <c r="P53" s="263"/>
      <c r="Q53" s="310">
        <f>SUMPRODUCT('Anexo C.6d'!$F115:$AT115,Multiplicadores!$D$29:$AR$29,Multiplicadores!$D$36:$AR$36)/Multiplicadores!$D$36</f>
        <v>0</v>
      </c>
      <c r="R53" s="262">
        <f t="shared" si="5"/>
        <v>0</v>
      </c>
      <c r="S53" s="263">
        <f t="shared" si="5"/>
        <v>0</v>
      </c>
      <c r="T53" s="310">
        <f t="shared" si="5"/>
        <v>0</v>
      </c>
      <c r="U53" s="252"/>
      <c r="V53" s="252"/>
    </row>
    <row r="54" spans="1:22" s="29" customFormat="1" ht="7.5" customHeight="1" thickBot="1" x14ac:dyDescent="0.25">
      <c r="A54" s="216"/>
      <c r="B54" s="217"/>
      <c r="C54" s="45"/>
      <c r="D54" s="218"/>
      <c r="E54" s="28"/>
      <c r="F54" s="176"/>
      <c r="G54" s="176"/>
      <c r="H54" s="176"/>
      <c r="I54" s="176"/>
      <c r="J54" s="176"/>
      <c r="K54" s="176"/>
      <c r="L54" s="176"/>
      <c r="M54" s="176"/>
      <c r="N54" s="176"/>
      <c r="O54" s="176"/>
      <c r="P54" s="176"/>
      <c r="Q54" s="176"/>
      <c r="R54" s="176"/>
      <c r="S54" s="176"/>
      <c r="T54" s="176"/>
    </row>
    <row r="55" spans="1:22" s="29" customFormat="1" ht="15.75" thickBot="1" x14ac:dyDescent="0.25">
      <c r="A55" s="210" t="s">
        <v>93</v>
      </c>
      <c r="B55" s="211"/>
      <c r="C55" s="211"/>
      <c r="D55" s="212"/>
      <c r="E55" s="28"/>
      <c r="F55" s="254">
        <f>SUM(F56:F66)</f>
        <v>0</v>
      </c>
      <c r="G55" s="255">
        <f>SUM(G56:G66)</f>
        <v>0</v>
      </c>
      <c r="H55" s="255">
        <f>SUM(H56:H66)</f>
        <v>0</v>
      </c>
      <c r="I55" s="254">
        <f>SUM(I56:I66)</f>
        <v>0</v>
      </c>
      <c r="J55" s="255">
        <f>SUM(J56:J66)</f>
        <v>0</v>
      </c>
      <c r="K55" s="255">
        <f t="shared" ref="K55:Q55" si="6">SUM(K56:K66)</f>
        <v>0</v>
      </c>
      <c r="L55" s="254">
        <f t="shared" si="6"/>
        <v>0</v>
      </c>
      <c r="M55" s="255">
        <f t="shared" si="6"/>
        <v>0</v>
      </c>
      <c r="N55" s="255">
        <f t="shared" si="6"/>
        <v>0</v>
      </c>
      <c r="O55" s="254">
        <f t="shared" si="6"/>
        <v>0</v>
      </c>
      <c r="P55" s="255">
        <f t="shared" si="6"/>
        <v>0</v>
      </c>
      <c r="Q55" s="255">
        <f t="shared" si="6"/>
        <v>0</v>
      </c>
      <c r="R55" s="254">
        <f t="shared" ref="R55:S66" si="7">F55+I55+L55+O55</f>
        <v>0</v>
      </c>
      <c r="S55" s="255">
        <f>G55+J55+M55+P55</f>
        <v>0</v>
      </c>
      <c r="T55" s="255">
        <f t="shared" ref="T55:T66" si="8">H55+K55+N55+Q55</f>
        <v>0</v>
      </c>
    </row>
    <row r="56" spans="1:22" ht="14.25" customHeight="1" x14ac:dyDescent="0.2">
      <c r="A56" s="213"/>
      <c r="B56" s="30" t="s">
        <v>77</v>
      </c>
      <c r="C56" s="31" t="s">
        <v>71</v>
      </c>
      <c r="D56" s="453" t="s">
        <v>54</v>
      </c>
      <c r="E56" s="45"/>
      <c r="F56" s="256"/>
      <c r="G56" s="257"/>
      <c r="H56" s="307">
        <f>SUMPRODUCT('Anexo C.6a'!$F118:$AT118,Multiplicadores!$D$29:$AR$29,Multiplicadores!$D$36:$AR$36)/Multiplicadores!$D$36</f>
        <v>0</v>
      </c>
      <c r="I56" s="256"/>
      <c r="J56" s="257"/>
      <c r="K56" s="307">
        <f>SUMPRODUCT('Anexo C.6b'!$F118:$AT118,Multiplicadores!$D$29:$AR$29,Multiplicadores!$D$36:$AR$36)/Multiplicadores!$D$36</f>
        <v>0</v>
      </c>
      <c r="L56" s="256"/>
      <c r="M56" s="257"/>
      <c r="N56" s="307">
        <f>SUMPRODUCT('Anexo C.6c'!$F118:$AT118,Multiplicadores!$D$29:$AR$29,Multiplicadores!$D$36:$AR$36)/Multiplicadores!$D$36</f>
        <v>0</v>
      </c>
      <c r="O56" s="256"/>
      <c r="P56" s="257"/>
      <c r="Q56" s="307">
        <f>SUMPRODUCT('Anexo C.6d'!$F118:$AT118,Multiplicadores!$D$29:$AR$29,Multiplicadores!$D$36:$AR$36)/Multiplicadores!$D$36</f>
        <v>0</v>
      </c>
      <c r="R56" s="256">
        <f t="shared" si="7"/>
        <v>0</v>
      </c>
      <c r="S56" s="257">
        <f t="shared" si="7"/>
        <v>0</v>
      </c>
      <c r="T56" s="307">
        <f t="shared" si="8"/>
        <v>0</v>
      </c>
      <c r="U56" s="252"/>
      <c r="V56" s="252"/>
    </row>
    <row r="57" spans="1:22" ht="15" x14ac:dyDescent="0.2">
      <c r="A57" s="214"/>
      <c r="B57" s="30" t="s">
        <v>78</v>
      </c>
      <c r="C57" s="31" t="s">
        <v>72</v>
      </c>
      <c r="D57" s="453"/>
      <c r="E57" s="45"/>
      <c r="F57" s="260"/>
      <c r="G57" s="261"/>
      <c r="H57" s="309">
        <f>SUMPRODUCT('Anexo C.6a'!$F119:$AT119,Multiplicadores!$D$29:$AR$29,Multiplicadores!$D$36:$AR$36)/Multiplicadores!$D$36</f>
        <v>0</v>
      </c>
      <c r="I57" s="260"/>
      <c r="J57" s="261"/>
      <c r="K57" s="309">
        <f>SUMPRODUCT('Anexo C.6b'!$F119:$AT119,Multiplicadores!$D$29:$AR$29,Multiplicadores!$D$36:$AR$36)/Multiplicadores!$D$36</f>
        <v>0</v>
      </c>
      <c r="L57" s="260"/>
      <c r="M57" s="261"/>
      <c r="N57" s="309">
        <f>SUMPRODUCT('Anexo C.6c'!$F119:$AT119,Multiplicadores!$D$29:$AR$29,Multiplicadores!$D$36:$AR$36)/Multiplicadores!$D$36</f>
        <v>0</v>
      </c>
      <c r="O57" s="260"/>
      <c r="P57" s="261"/>
      <c r="Q57" s="309">
        <f>SUMPRODUCT('Anexo C.6d'!$F119:$AT119,Multiplicadores!$D$29:$AR$29,Multiplicadores!$D$36:$AR$36)/Multiplicadores!$D$36</f>
        <v>0</v>
      </c>
      <c r="R57" s="260">
        <f t="shared" si="7"/>
        <v>0</v>
      </c>
      <c r="S57" s="261">
        <f t="shared" si="7"/>
        <v>0</v>
      </c>
      <c r="T57" s="309">
        <f t="shared" si="8"/>
        <v>0</v>
      </c>
      <c r="U57" s="252"/>
      <c r="V57" s="252"/>
    </row>
    <row r="58" spans="1:22" ht="15" x14ac:dyDescent="0.2">
      <c r="A58" s="214"/>
      <c r="B58" s="30" t="s">
        <v>79</v>
      </c>
      <c r="C58" s="31" t="s">
        <v>73</v>
      </c>
      <c r="D58" s="453"/>
      <c r="E58" s="45"/>
      <c r="F58" s="260"/>
      <c r="G58" s="261"/>
      <c r="H58" s="309">
        <f>SUMPRODUCT('Anexo C.6a'!$F120:$AT120,Multiplicadores!$D$29:$AR$29,Multiplicadores!$D$36:$AR$36)/Multiplicadores!$D$36</f>
        <v>0</v>
      </c>
      <c r="I58" s="260"/>
      <c r="J58" s="261"/>
      <c r="K58" s="309">
        <f>SUMPRODUCT('Anexo C.6b'!$F120:$AT120,Multiplicadores!$D$29:$AR$29,Multiplicadores!$D$36:$AR$36)/Multiplicadores!$D$36</f>
        <v>0</v>
      </c>
      <c r="L58" s="260"/>
      <c r="M58" s="261"/>
      <c r="N58" s="309">
        <f>SUMPRODUCT('Anexo C.6c'!$F120:$AT120,Multiplicadores!$D$29:$AR$29,Multiplicadores!$D$36:$AR$36)/Multiplicadores!$D$36</f>
        <v>0</v>
      </c>
      <c r="O58" s="260"/>
      <c r="P58" s="261"/>
      <c r="Q58" s="309">
        <f>SUMPRODUCT('Anexo C.6d'!$F120:$AT120,Multiplicadores!$D$29:$AR$29,Multiplicadores!$D$36:$AR$36)/Multiplicadores!$D$36</f>
        <v>0</v>
      </c>
      <c r="R58" s="260">
        <f t="shared" si="7"/>
        <v>0</v>
      </c>
      <c r="S58" s="261">
        <f t="shared" si="7"/>
        <v>0</v>
      </c>
      <c r="T58" s="309">
        <f t="shared" si="8"/>
        <v>0</v>
      </c>
      <c r="U58" s="252"/>
      <c r="V58" s="252"/>
    </row>
    <row r="59" spans="1:22" ht="15" x14ac:dyDescent="0.2">
      <c r="A59" s="214"/>
      <c r="B59" s="30" t="s">
        <v>80</v>
      </c>
      <c r="C59" s="31" t="s">
        <v>74</v>
      </c>
      <c r="D59" s="453"/>
      <c r="E59" s="45"/>
      <c r="F59" s="260"/>
      <c r="G59" s="261"/>
      <c r="H59" s="309">
        <f>SUMPRODUCT('Anexo C.6a'!$F121:$AT121,Multiplicadores!$D$29:$AR$29,Multiplicadores!$D$36:$AR$36)/Multiplicadores!$D$36</f>
        <v>0</v>
      </c>
      <c r="I59" s="260"/>
      <c r="J59" s="261"/>
      <c r="K59" s="309">
        <f>SUMPRODUCT('Anexo C.6b'!$F121:$AT121,Multiplicadores!$D$29:$AR$29,Multiplicadores!$D$36:$AR$36)/Multiplicadores!$D$36</f>
        <v>0</v>
      </c>
      <c r="L59" s="260"/>
      <c r="M59" s="261"/>
      <c r="N59" s="309">
        <f>SUMPRODUCT('Anexo C.6c'!$F121:$AT121,Multiplicadores!$D$29:$AR$29,Multiplicadores!$D$36:$AR$36)/Multiplicadores!$D$36</f>
        <v>0</v>
      </c>
      <c r="O59" s="260"/>
      <c r="P59" s="261"/>
      <c r="Q59" s="309">
        <f>SUMPRODUCT('Anexo C.6d'!$F121:$AT121,Multiplicadores!$D$29:$AR$29,Multiplicadores!$D$36:$AR$36)/Multiplicadores!$D$36</f>
        <v>0</v>
      </c>
      <c r="R59" s="260">
        <f t="shared" si="7"/>
        <v>0</v>
      </c>
      <c r="S59" s="261">
        <f t="shared" si="7"/>
        <v>0</v>
      </c>
      <c r="T59" s="309">
        <f t="shared" si="8"/>
        <v>0</v>
      </c>
      <c r="U59" s="252"/>
      <c r="V59" s="252"/>
    </row>
    <row r="60" spans="1:22" ht="15" x14ac:dyDescent="0.2">
      <c r="A60" s="214"/>
      <c r="B60" s="30" t="s">
        <v>81</v>
      </c>
      <c r="C60" s="31" t="s">
        <v>75</v>
      </c>
      <c r="D60" s="453"/>
      <c r="E60" s="45"/>
      <c r="F60" s="260"/>
      <c r="G60" s="261"/>
      <c r="H60" s="309">
        <f>SUMPRODUCT('Anexo C.6a'!$F122:$AT122,Multiplicadores!$D$29:$AR$29,Multiplicadores!$D$36:$AR$36)/Multiplicadores!$D$36</f>
        <v>0</v>
      </c>
      <c r="I60" s="260"/>
      <c r="J60" s="261"/>
      <c r="K60" s="309">
        <f>SUMPRODUCT('Anexo C.6b'!$F122:$AT122,Multiplicadores!$D$29:$AR$29,Multiplicadores!$D$36:$AR$36)/Multiplicadores!$D$36</f>
        <v>0</v>
      </c>
      <c r="L60" s="260"/>
      <c r="M60" s="261"/>
      <c r="N60" s="309">
        <f>SUMPRODUCT('Anexo C.6c'!$F122:$AT122,Multiplicadores!$D$29:$AR$29,Multiplicadores!$D$36:$AR$36)/Multiplicadores!$D$36</f>
        <v>0</v>
      </c>
      <c r="O60" s="260"/>
      <c r="P60" s="261"/>
      <c r="Q60" s="309">
        <f>SUMPRODUCT('Anexo C.6d'!$F122:$AT122,Multiplicadores!$D$29:$AR$29,Multiplicadores!$D$36:$AR$36)/Multiplicadores!$D$36</f>
        <v>0</v>
      </c>
      <c r="R60" s="260">
        <f t="shared" si="7"/>
        <v>0</v>
      </c>
      <c r="S60" s="261">
        <f t="shared" si="7"/>
        <v>0</v>
      </c>
      <c r="T60" s="309">
        <f t="shared" si="8"/>
        <v>0</v>
      </c>
      <c r="U60" s="252"/>
      <c r="V60" s="252"/>
    </row>
    <row r="61" spans="1:22" ht="15" x14ac:dyDescent="0.2">
      <c r="A61" s="214"/>
      <c r="B61" s="30" t="s">
        <v>82</v>
      </c>
      <c r="C61" s="31" t="s">
        <v>76</v>
      </c>
      <c r="D61" s="453"/>
      <c r="E61" s="45"/>
      <c r="F61" s="260"/>
      <c r="G61" s="261"/>
      <c r="H61" s="309">
        <f>SUMPRODUCT('Anexo C.6a'!$F123:$AT123,Multiplicadores!$D$29:$AR$29,Multiplicadores!$D$36:$AR$36)/Multiplicadores!$D$36</f>
        <v>0</v>
      </c>
      <c r="I61" s="260"/>
      <c r="J61" s="261"/>
      <c r="K61" s="309">
        <f>SUMPRODUCT('Anexo C.6b'!$F123:$AT123,Multiplicadores!$D$29:$AR$29,Multiplicadores!$D$36:$AR$36)/Multiplicadores!$D$36</f>
        <v>0</v>
      </c>
      <c r="L61" s="260"/>
      <c r="M61" s="261"/>
      <c r="N61" s="309">
        <f>SUMPRODUCT('Anexo C.6c'!$F123:$AT123,Multiplicadores!$D$29:$AR$29,Multiplicadores!$D$36:$AR$36)/Multiplicadores!$D$36</f>
        <v>0</v>
      </c>
      <c r="O61" s="260"/>
      <c r="P61" s="261"/>
      <c r="Q61" s="309">
        <f>SUMPRODUCT('Anexo C.6d'!$F123:$AT123,Multiplicadores!$D$29:$AR$29,Multiplicadores!$D$36:$AR$36)/Multiplicadores!$D$36</f>
        <v>0</v>
      </c>
      <c r="R61" s="260">
        <f t="shared" si="7"/>
        <v>0</v>
      </c>
      <c r="S61" s="261">
        <f t="shared" si="7"/>
        <v>0</v>
      </c>
      <c r="T61" s="309">
        <f t="shared" si="8"/>
        <v>0</v>
      </c>
      <c r="U61" s="252"/>
      <c r="V61" s="252"/>
    </row>
    <row r="62" spans="1:22" ht="15" x14ac:dyDescent="0.2">
      <c r="A62" s="214"/>
      <c r="B62" s="30" t="s">
        <v>88</v>
      </c>
      <c r="C62" s="31" t="s">
        <v>83</v>
      </c>
      <c r="D62" s="453"/>
      <c r="E62" s="45"/>
      <c r="F62" s="260"/>
      <c r="G62" s="261"/>
      <c r="H62" s="309">
        <f>SUMPRODUCT('Anexo C.6a'!$F124:$AT124,Multiplicadores!$D$29:$AR$29,Multiplicadores!$D$36:$AR$36)/Multiplicadores!$D$36</f>
        <v>0</v>
      </c>
      <c r="I62" s="260"/>
      <c r="J62" s="261"/>
      <c r="K62" s="309">
        <f>SUMPRODUCT('Anexo C.6b'!$F124:$AT124,Multiplicadores!$D$29:$AR$29,Multiplicadores!$D$36:$AR$36)/Multiplicadores!$D$36</f>
        <v>0</v>
      </c>
      <c r="L62" s="260"/>
      <c r="M62" s="261"/>
      <c r="N62" s="309">
        <f>SUMPRODUCT('Anexo C.6c'!$F124:$AT124,Multiplicadores!$D$29:$AR$29,Multiplicadores!$D$36:$AR$36)/Multiplicadores!$D$36</f>
        <v>0</v>
      </c>
      <c r="O62" s="260"/>
      <c r="P62" s="261"/>
      <c r="Q62" s="309">
        <f>SUMPRODUCT('Anexo C.6d'!$F124:$AT124,Multiplicadores!$D$29:$AR$29,Multiplicadores!$D$36:$AR$36)/Multiplicadores!$D$36</f>
        <v>0</v>
      </c>
      <c r="R62" s="260">
        <f t="shared" si="7"/>
        <v>0</v>
      </c>
      <c r="S62" s="261">
        <f t="shared" si="7"/>
        <v>0</v>
      </c>
      <c r="T62" s="309">
        <f t="shared" si="8"/>
        <v>0</v>
      </c>
      <c r="U62" s="252"/>
      <c r="V62" s="252"/>
    </row>
    <row r="63" spans="1:22" ht="15" x14ac:dyDescent="0.2">
      <c r="A63" s="214"/>
      <c r="B63" s="30" t="s">
        <v>89</v>
      </c>
      <c r="C63" s="31" t="s">
        <v>84</v>
      </c>
      <c r="D63" s="453"/>
      <c r="E63" s="45"/>
      <c r="F63" s="260"/>
      <c r="G63" s="261"/>
      <c r="H63" s="309">
        <f>SUMPRODUCT('Anexo C.6a'!$F125:$AT125,Multiplicadores!$D$29:$AR$29,Multiplicadores!$D$36:$AR$36)/Multiplicadores!$D$36</f>
        <v>0</v>
      </c>
      <c r="I63" s="260"/>
      <c r="J63" s="261"/>
      <c r="K63" s="309">
        <f>SUMPRODUCT('Anexo C.6b'!$F125:$AT125,Multiplicadores!$D$29:$AR$29,Multiplicadores!$D$36:$AR$36)/Multiplicadores!$D$36</f>
        <v>0</v>
      </c>
      <c r="L63" s="260"/>
      <c r="M63" s="261"/>
      <c r="N63" s="309">
        <f>SUMPRODUCT('Anexo C.6c'!$F125:$AT125,Multiplicadores!$D$29:$AR$29,Multiplicadores!$D$36:$AR$36)/Multiplicadores!$D$36</f>
        <v>0</v>
      </c>
      <c r="O63" s="260"/>
      <c r="P63" s="261"/>
      <c r="Q63" s="309">
        <f>SUMPRODUCT('Anexo C.6d'!$F125:$AT125,Multiplicadores!$D$29:$AR$29,Multiplicadores!$D$36:$AR$36)/Multiplicadores!$D$36</f>
        <v>0</v>
      </c>
      <c r="R63" s="260">
        <f t="shared" si="7"/>
        <v>0</v>
      </c>
      <c r="S63" s="261">
        <f t="shared" si="7"/>
        <v>0</v>
      </c>
      <c r="T63" s="309">
        <f t="shared" si="8"/>
        <v>0</v>
      </c>
      <c r="U63" s="252"/>
      <c r="V63" s="252"/>
    </row>
    <row r="64" spans="1:22" ht="15" x14ac:dyDescent="0.2">
      <c r="A64" s="214"/>
      <c r="B64" s="30" t="s">
        <v>90</v>
      </c>
      <c r="C64" s="31" t="s">
        <v>85</v>
      </c>
      <c r="D64" s="453"/>
      <c r="E64" s="45"/>
      <c r="F64" s="260"/>
      <c r="G64" s="261"/>
      <c r="H64" s="309">
        <f>SUMPRODUCT('Anexo C.6a'!$F126:$AT126,Multiplicadores!$D$29:$AR$29,Multiplicadores!$D$36:$AR$36)/Multiplicadores!$D$36</f>
        <v>0</v>
      </c>
      <c r="I64" s="260"/>
      <c r="J64" s="261"/>
      <c r="K64" s="309">
        <f>SUMPRODUCT('Anexo C.6b'!$F126:$AT126,Multiplicadores!$D$29:$AR$29,Multiplicadores!$D$36:$AR$36)/Multiplicadores!$D$36</f>
        <v>0</v>
      </c>
      <c r="L64" s="260"/>
      <c r="M64" s="261"/>
      <c r="N64" s="309">
        <f>SUMPRODUCT('Anexo C.6c'!$F126:$AT126,Multiplicadores!$D$29:$AR$29,Multiplicadores!$D$36:$AR$36)/Multiplicadores!$D$36</f>
        <v>0</v>
      </c>
      <c r="O64" s="260"/>
      <c r="P64" s="261"/>
      <c r="Q64" s="309">
        <f>SUMPRODUCT('Anexo C.6d'!$F126:$AT126,Multiplicadores!$D$29:$AR$29,Multiplicadores!$D$36:$AR$36)/Multiplicadores!$D$36</f>
        <v>0</v>
      </c>
      <c r="R64" s="260">
        <f t="shared" si="7"/>
        <v>0</v>
      </c>
      <c r="S64" s="261">
        <f t="shared" si="7"/>
        <v>0</v>
      </c>
      <c r="T64" s="309">
        <f t="shared" si="8"/>
        <v>0</v>
      </c>
      <c r="U64" s="252"/>
      <c r="V64" s="252"/>
    </row>
    <row r="65" spans="1:22" s="29" customFormat="1" ht="15" x14ac:dyDescent="0.2">
      <c r="A65" s="214"/>
      <c r="B65" s="35" t="s">
        <v>91</v>
      </c>
      <c r="C65" s="36" t="s">
        <v>86</v>
      </c>
      <c r="D65" s="453"/>
      <c r="E65" s="28"/>
      <c r="F65" s="260"/>
      <c r="G65" s="261"/>
      <c r="H65" s="309">
        <f>SUMPRODUCT('Anexo C.6a'!$F127:$AT127,Multiplicadores!$D$29:$AR$29,Multiplicadores!$D$36:$AR$36)/Multiplicadores!$D$36</f>
        <v>0</v>
      </c>
      <c r="I65" s="260"/>
      <c r="J65" s="261"/>
      <c r="K65" s="309">
        <f>SUMPRODUCT('Anexo C.6b'!$F127:$AT127,Multiplicadores!$D$29:$AR$29,Multiplicadores!$D$36:$AR$36)/Multiplicadores!$D$36</f>
        <v>0</v>
      </c>
      <c r="L65" s="260"/>
      <c r="M65" s="261"/>
      <c r="N65" s="309">
        <f>SUMPRODUCT('Anexo C.6c'!$F127:$AT127,Multiplicadores!$D$29:$AR$29,Multiplicadores!$D$36:$AR$36)/Multiplicadores!$D$36</f>
        <v>0</v>
      </c>
      <c r="O65" s="260"/>
      <c r="P65" s="261"/>
      <c r="Q65" s="309">
        <f>SUMPRODUCT('Anexo C.6d'!$F127:$AT127,Multiplicadores!$D$29:$AR$29,Multiplicadores!$D$36:$AR$36)/Multiplicadores!$D$36</f>
        <v>0</v>
      </c>
      <c r="R65" s="260">
        <f t="shared" si="7"/>
        <v>0</v>
      </c>
      <c r="S65" s="261">
        <f t="shared" si="7"/>
        <v>0</v>
      </c>
      <c r="T65" s="309">
        <f t="shared" si="8"/>
        <v>0</v>
      </c>
      <c r="U65" s="252"/>
      <c r="V65" s="252"/>
    </row>
    <row r="66" spans="1:22" s="29" customFormat="1" ht="15.75" thickBot="1" x14ac:dyDescent="0.25">
      <c r="A66" s="215"/>
      <c r="B66" s="40" t="s">
        <v>92</v>
      </c>
      <c r="C66" s="41" t="s">
        <v>87</v>
      </c>
      <c r="D66" s="454"/>
      <c r="E66" s="28"/>
      <c r="F66" s="262"/>
      <c r="G66" s="263"/>
      <c r="H66" s="310">
        <f>SUMPRODUCT('Anexo C.6a'!$F128:$AT128,Multiplicadores!$D$29:$AR$29,Multiplicadores!$D$36:$AR$36)/Multiplicadores!$D$36</f>
        <v>0</v>
      </c>
      <c r="I66" s="262"/>
      <c r="J66" s="263"/>
      <c r="K66" s="310">
        <f>SUMPRODUCT('Anexo C.6b'!$F128:$AT128,Multiplicadores!$D$29:$AR$29,Multiplicadores!$D$36:$AR$36)/Multiplicadores!$D$36</f>
        <v>0</v>
      </c>
      <c r="L66" s="262"/>
      <c r="M66" s="263"/>
      <c r="N66" s="310">
        <f>SUMPRODUCT('Anexo C.6c'!$F128:$AT128,Multiplicadores!$D$29:$AR$29,Multiplicadores!$D$36:$AR$36)/Multiplicadores!$D$36</f>
        <v>0</v>
      </c>
      <c r="O66" s="262"/>
      <c r="P66" s="263"/>
      <c r="Q66" s="310">
        <f>SUMPRODUCT('Anexo C.6d'!$F128:$AT128,Multiplicadores!$D$29:$AR$29,Multiplicadores!$D$36:$AR$36)/Multiplicadores!$D$36</f>
        <v>0</v>
      </c>
      <c r="R66" s="262">
        <f t="shared" si="7"/>
        <v>0</v>
      </c>
      <c r="S66" s="263">
        <f t="shared" si="7"/>
        <v>0</v>
      </c>
      <c r="T66" s="310">
        <f t="shared" si="8"/>
        <v>0</v>
      </c>
      <c r="U66" s="252"/>
      <c r="V66" s="252"/>
    </row>
    <row r="67" spans="1:22" ht="15" thickBot="1" x14ac:dyDescent="0.25">
      <c r="A67" s="27"/>
      <c r="B67" s="27"/>
      <c r="C67" s="27"/>
      <c r="D67" s="27"/>
      <c r="E67" s="27"/>
      <c r="F67" s="176"/>
      <c r="G67" s="176"/>
      <c r="H67" s="176"/>
      <c r="I67" s="176"/>
      <c r="J67" s="176"/>
      <c r="K67" s="176"/>
      <c r="L67" s="176"/>
      <c r="M67" s="176"/>
      <c r="N67" s="176"/>
      <c r="O67" s="176"/>
      <c r="P67" s="176"/>
      <c r="Q67" s="176"/>
      <c r="R67" s="176"/>
      <c r="S67" s="176"/>
      <c r="T67" s="176"/>
    </row>
    <row r="68" spans="1:22" s="29" customFormat="1" ht="35.25" customHeight="1" thickBot="1" x14ac:dyDescent="0.25">
      <c r="A68" s="447" t="s">
        <v>38</v>
      </c>
      <c r="B68" s="448"/>
      <c r="C68" s="448"/>
      <c r="D68" s="449"/>
      <c r="E68" s="28"/>
      <c r="F68" s="341"/>
      <c r="G68" s="342"/>
      <c r="H68" s="342"/>
      <c r="I68" s="341"/>
      <c r="J68" s="342"/>
      <c r="K68" s="342"/>
      <c r="L68" s="341"/>
      <c r="M68" s="342"/>
      <c r="N68" s="342"/>
      <c r="O68" s="341"/>
      <c r="P68" s="342"/>
      <c r="Q68" s="342"/>
      <c r="R68" s="341">
        <f>F68+I68+L68+O68</f>
        <v>0</v>
      </c>
      <c r="S68" s="342">
        <f>G68+J68+M68+P68</f>
        <v>0</v>
      </c>
      <c r="T68" s="343">
        <f>H68+K68+N68+Q68</f>
        <v>0</v>
      </c>
    </row>
    <row r="69" spans="1:22" ht="15" thickBot="1" x14ac:dyDescent="0.25">
      <c r="A69" s="48"/>
      <c r="B69" s="48"/>
      <c r="C69" s="48"/>
      <c r="D69" s="48"/>
      <c r="E69" s="27"/>
      <c r="F69" s="176"/>
      <c r="G69" s="176"/>
      <c r="H69" s="176"/>
      <c r="I69" s="176"/>
      <c r="J69" s="176"/>
      <c r="K69" s="176"/>
      <c r="L69" s="176"/>
      <c r="M69" s="176"/>
      <c r="N69" s="176"/>
      <c r="O69" s="176"/>
      <c r="P69" s="176"/>
      <c r="Q69" s="176"/>
      <c r="R69" s="176"/>
      <c r="S69" s="176"/>
      <c r="T69" s="176"/>
    </row>
    <row r="70" spans="1:22" s="29" customFormat="1" ht="29.25" customHeight="1" thickBot="1" x14ac:dyDescent="0.25">
      <c r="A70" s="450" t="s">
        <v>3</v>
      </c>
      <c r="B70" s="451"/>
      <c r="C70" s="451"/>
      <c r="D70" s="452"/>
      <c r="E70" s="28"/>
      <c r="F70" s="264">
        <f t="shared" ref="F70:T70" si="9">F55+F42+F29+F16</f>
        <v>0</v>
      </c>
      <c r="G70" s="265">
        <f t="shared" si="9"/>
        <v>0</v>
      </c>
      <c r="H70" s="266">
        <f t="shared" si="9"/>
        <v>0</v>
      </c>
      <c r="I70" s="267">
        <f t="shared" si="9"/>
        <v>0</v>
      </c>
      <c r="J70" s="265">
        <f t="shared" si="9"/>
        <v>0</v>
      </c>
      <c r="K70" s="266">
        <f t="shared" si="9"/>
        <v>0</v>
      </c>
      <c r="L70" s="267">
        <f t="shared" si="9"/>
        <v>0</v>
      </c>
      <c r="M70" s="265">
        <f t="shared" si="9"/>
        <v>0</v>
      </c>
      <c r="N70" s="266">
        <f t="shared" si="9"/>
        <v>0</v>
      </c>
      <c r="O70" s="267">
        <f t="shared" si="9"/>
        <v>0</v>
      </c>
      <c r="P70" s="265">
        <f t="shared" si="9"/>
        <v>0</v>
      </c>
      <c r="Q70" s="266">
        <f t="shared" si="9"/>
        <v>0</v>
      </c>
      <c r="R70" s="267">
        <f t="shared" si="9"/>
        <v>0</v>
      </c>
      <c r="S70" s="265">
        <f t="shared" si="9"/>
        <v>0</v>
      </c>
      <c r="T70" s="268">
        <f t="shared" si="9"/>
        <v>0</v>
      </c>
    </row>
    <row r="71" spans="1:22" ht="15" x14ac:dyDescent="0.2">
      <c r="A71" s="50"/>
      <c r="B71" s="48"/>
      <c r="C71" s="48"/>
      <c r="D71" s="48"/>
      <c r="E71" s="48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</row>
    <row r="72" spans="1:22" ht="15" x14ac:dyDescent="0.2">
      <c r="A72" s="50" t="s">
        <v>15</v>
      </c>
      <c r="B72" s="48"/>
      <c r="C72" s="48"/>
      <c r="D72" s="48"/>
      <c r="E72" s="48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</row>
    <row r="73" spans="1:22" ht="15" x14ac:dyDescent="0.2">
      <c r="A73" s="19" t="s">
        <v>155</v>
      </c>
    </row>
    <row r="74" spans="1:22" ht="15" x14ac:dyDescent="0.2">
      <c r="A74" s="95" t="s">
        <v>100</v>
      </c>
    </row>
    <row r="75" spans="1:22" ht="15" x14ac:dyDescent="0.2">
      <c r="A75" s="19"/>
    </row>
    <row r="76" spans="1:22" ht="15" x14ac:dyDescent="0.2">
      <c r="A76" s="19"/>
    </row>
  </sheetData>
  <mergeCells count="7">
    <mergeCell ref="A68:D68"/>
    <mergeCell ref="A70:D70"/>
    <mergeCell ref="C14:D14"/>
    <mergeCell ref="D17:D27"/>
    <mergeCell ref="D30:D40"/>
    <mergeCell ref="D43:D53"/>
    <mergeCell ref="D56:D66"/>
  </mergeCells>
  <printOptions horizontalCentered="1"/>
  <pageMargins left="0.39370078740157483" right="0.39370078740157483" top="0.39370078740157483" bottom="0.39370078740157483" header="0" footer="0"/>
  <pageSetup paperSize="9" scale="35" fitToWidth="0" orientation="landscape" r:id="rId1"/>
  <headerFooter alignWithMargins="0">
    <oddHeader>&amp;C&amp;F-&amp;A</oddHeader>
    <oddFooter>&amp;C_x000D_&amp;1#&amp;"Calibri"&amp;10&amp;K000000 CONFIDENCIAL(DE)</oddFooter>
  </headerFooter>
  <rowBreaks count="1" manualBreakCount="1">
    <brk id="13" max="2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2:T76"/>
  <sheetViews>
    <sheetView showGridLines="0" zoomScale="85" zoomScaleNormal="85" workbookViewId="0">
      <selection activeCell="A5" sqref="A5"/>
    </sheetView>
  </sheetViews>
  <sheetFormatPr baseColWidth="10" defaultColWidth="9.85546875" defaultRowHeight="14.25" x14ac:dyDescent="0.2"/>
  <cols>
    <col min="1" max="1" width="5.85546875" style="21" customWidth="1"/>
    <col min="2" max="2" width="8.140625" style="21" customWidth="1"/>
    <col min="3" max="3" width="31.7109375" style="21" customWidth="1"/>
    <col min="4" max="4" width="8" style="21" customWidth="1"/>
    <col min="5" max="5" width="1.28515625" style="21" customWidth="1"/>
    <col min="6" max="6" width="18.7109375" style="21" customWidth="1"/>
    <col min="7" max="7" width="16.7109375" style="21" customWidth="1"/>
    <col min="8" max="9" width="18.7109375" style="21" customWidth="1"/>
    <col min="10" max="10" width="16.7109375" style="21" customWidth="1"/>
    <col min="11" max="12" width="18.7109375" style="21" customWidth="1"/>
    <col min="13" max="13" width="16.7109375" style="21" customWidth="1"/>
    <col min="14" max="15" width="18.7109375" style="21" customWidth="1"/>
    <col min="16" max="16" width="16.7109375" style="21" customWidth="1"/>
    <col min="17" max="18" width="18.7109375" style="21" customWidth="1"/>
    <col min="19" max="19" width="16.7109375" style="21" customWidth="1"/>
    <col min="20" max="20" width="18.7109375" style="21" customWidth="1"/>
    <col min="21" max="16384" width="9.85546875" style="21"/>
  </cols>
  <sheetData>
    <row r="2" spans="1:20" ht="20.25" x14ac:dyDescent="0.2">
      <c r="A2" s="23"/>
    </row>
    <row r="5" spans="1:20" ht="23.25" x14ac:dyDescent="0.2">
      <c r="A5" s="22" t="str">
        <f>CONCATENATE("ANEXO C.3 - Consumo desagregado por peaje. Total demanda nacional (MWh). Año de gas ",YEAR(Multiplicadores!D33)+2)</f>
        <v>ANEXO C.3 - Consumo desagregado por peaje. Total demanda nacional (MWh). Año de gas 2028</v>
      </c>
    </row>
    <row r="6" spans="1:20" ht="15" thickBot="1" x14ac:dyDescent="0.25"/>
    <row r="7" spans="1:20" ht="26.25" customHeight="1" thickBot="1" x14ac:dyDescent="0.25">
      <c r="A7" s="63" t="s">
        <v>16</v>
      </c>
      <c r="B7" s="63"/>
      <c r="C7" s="63"/>
      <c r="F7" s="124" t="e">
        <f>'Anexo C.1'!F7</f>
        <v>#REF!</v>
      </c>
      <c r="G7" s="125"/>
      <c r="H7" s="125"/>
      <c r="I7" s="126"/>
    </row>
    <row r="9" spans="1:20" hidden="1" x14ac:dyDescent="0.2"/>
    <row r="10" spans="1:20" ht="15" thickBot="1" x14ac:dyDescent="0.25"/>
    <row r="11" spans="1:20" ht="32.25" customHeight="1" x14ac:dyDescent="0.2">
      <c r="A11" s="24"/>
      <c r="B11" s="25"/>
      <c r="C11" s="25"/>
      <c r="D11" s="26"/>
      <c r="E11" s="26"/>
      <c r="F11" s="328" t="str">
        <f>CONCATENATE("Año de gas ",YEAR(Multiplicadores!$D$33)+2)</f>
        <v>Año de gas 2028</v>
      </c>
      <c r="G11" s="329"/>
      <c r="H11" s="329"/>
      <c r="I11" s="329"/>
      <c r="J11" s="329"/>
      <c r="K11" s="329"/>
      <c r="L11" s="329"/>
      <c r="M11" s="329"/>
      <c r="N11" s="329"/>
      <c r="O11" s="329"/>
      <c r="P11" s="329"/>
      <c r="Q11" s="329"/>
      <c r="R11" s="329"/>
      <c r="S11" s="329"/>
      <c r="T11" s="330"/>
    </row>
    <row r="12" spans="1:20" ht="32.25" customHeight="1" x14ac:dyDescent="0.2">
      <c r="A12" s="24"/>
      <c r="B12" s="25"/>
      <c r="C12" s="25"/>
      <c r="D12" s="26"/>
      <c r="E12" s="26"/>
      <c r="F12" s="331" t="s">
        <v>46</v>
      </c>
      <c r="G12" s="332"/>
      <c r="H12" s="332"/>
      <c r="I12" s="332" t="s">
        <v>47</v>
      </c>
      <c r="J12" s="332"/>
      <c r="K12" s="332"/>
      <c r="L12" s="332" t="s">
        <v>17</v>
      </c>
      <c r="M12" s="332"/>
      <c r="N12" s="332"/>
      <c r="O12" s="332" t="s">
        <v>36</v>
      </c>
      <c r="P12" s="332"/>
      <c r="Q12" s="332"/>
      <c r="R12" s="332" t="s">
        <v>4</v>
      </c>
      <c r="S12" s="332"/>
      <c r="T12" s="333"/>
    </row>
    <row r="13" spans="1:20" ht="60.75" customHeight="1" thickBot="1" x14ac:dyDescent="0.25">
      <c r="A13" s="24"/>
      <c r="B13" s="25"/>
      <c r="C13" s="25"/>
      <c r="D13" s="26"/>
      <c r="E13" s="26"/>
      <c r="F13" s="331" t="s">
        <v>0</v>
      </c>
      <c r="G13" s="332" t="s">
        <v>39</v>
      </c>
      <c r="H13" s="332" t="s">
        <v>97</v>
      </c>
      <c r="I13" s="332" t="s">
        <v>0</v>
      </c>
      <c r="J13" s="332" t="s">
        <v>39</v>
      </c>
      <c r="K13" s="332" t="s">
        <v>97</v>
      </c>
      <c r="L13" s="332" t="s">
        <v>0</v>
      </c>
      <c r="M13" s="332" t="s">
        <v>39</v>
      </c>
      <c r="N13" s="332" t="s">
        <v>97</v>
      </c>
      <c r="O13" s="332" t="s">
        <v>0</v>
      </c>
      <c r="P13" s="332" t="s">
        <v>39</v>
      </c>
      <c r="Q13" s="332" t="s">
        <v>97</v>
      </c>
      <c r="R13" s="332" t="s">
        <v>0</v>
      </c>
      <c r="S13" s="332" t="s">
        <v>39</v>
      </c>
      <c r="T13" s="334" t="s">
        <v>97</v>
      </c>
    </row>
    <row r="14" spans="1:20" ht="47.25" customHeight="1" thickBot="1" x14ac:dyDescent="0.25">
      <c r="A14" s="339" t="s">
        <v>1</v>
      </c>
      <c r="B14" s="340" t="s">
        <v>11</v>
      </c>
      <c r="C14" s="455" t="s">
        <v>0</v>
      </c>
      <c r="D14" s="456"/>
      <c r="E14" s="26"/>
      <c r="F14" s="335" t="s">
        <v>2</v>
      </c>
      <c r="G14" s="336" t="s">
        <v>13</v>
      </c>
      <c r="H14" s="336" t="s">
        <v>14</v>
      </c>
      <c r="I14" s="337" t="s">
        <v>2</v>
      </c>
      <c r="J14" s="336" t="s">
        <v>13</v>
      </c>
      <c r="K14" s="336" t="s">
        <v>14</v>
      </c>
      <c r="L14" s="337" t="s">
        <v>2</v>
      </c>
      <c r="M14" s="336" t="s">
        <v>13</v>
      </c>
      <c r="N14" s="336" t="s">
        <v>14</v>
      </c>
      <c r="O14" s="337" t="s">
        <v>2</v>
      </c>
      <c r="P14" s="336" t="s">
        <v>13</v>
      </c>
      <c r="Q14" s="336" t="s">
        <v>14</v>
      </c>
      <c r="R14" s="337" t="s">
        <v>2</v>
      </c>
      <c r="S14" s="336" t="s">
        <v>13</v>
      </c>
      <c r="T14" s="338" t="s">
        <v>14</v>
      </c>
    </row>
    <row r="15" spans="1:20" ht="15" thickBot="1" x14ac:dyDescent="0.25">
      <c r="A15" s="27"/>
      <c r="B15" s="27"/>
      <c r="C15" s="27"/>
      <c r="D15" s="27"/>
      <c r="E15" s="27"/>
    </row>
    <row r="16" spans="1:20" s="29" customFormat="1" ht="15.75" thickBot="1" x14ac:dyDescent="0.25">
      <c r="A16" s="210" t="s">
        <v>37</v>
      </c>
      <c r="B16" s="210"/>
      <c r="C16" s="211"/>
      <c r="D16" s="212"/>
      <c r="E16" s="28"/>
      <c r="F16" s="254">
        <f t="shared" ref="F16:Q16" si="0">SUM(F17:F27)</f>
        <v>0</v>
      </c>
      <c r="G16" s="255">
        <f t="shared" si="0"/>
        <v>0</v>
      </c>
      <c r="H16" s="255">
        <f t="shared" si="0"/>
        <v>0</v>
      </c>
      <c r="I16" s="254">
        <f t="shared" si="0"/>
        <v>0</v>
      </c>
      <c r="J16" s="255">
        <f t="shared" si="0"/>
        <v>0</v>
      </c>
      <c r="K16" s="255">
        <f t="shared" si="0"/>
        <v>0</v>
      </c>
      <c r="L16" s="254">
        <f t="shared" si="0"/>
        <v>0</v>
      </c>
      <c r="M16" s="255">
        <f t="shared" si="0"/>
        <v>0</v>
      </c>
      <c r="N16" s="255">
        <f t="shared" si="0"/>
        <v>0</v>
      </c>
      <c r="O16" s="254">
        <f t="shared" si="0"/>
        <v>0</v>
      </c>
      <c r="P16" s="255">
        <f t="shared" si="0"/>
        <v>0</v>
      </c>
      <c r="Q16" s="255">
        <f t="shared" si="0"/>
        <v>0</v>
      </c>
      <c r="R16" s="254">
        <f t="shared" ref="R16:T27" si="1">F16+I16+L16+O16</f>
        <v>0</v>
      </c>
      <c r="S16" s="255">
        <f t="shared" si="1"/>
        <v>0</v>
      </c>
      <c r="T16" s="255">
        <f t="shared" si="1"/>
        <v>0</v>
      </c>
    </row>
    <row r="17" spans="1:20" s="29" customFormat="1" ht="15" customHeight="1" x14ac:dyDescent="0.2">
      <c r="A17" s="207"/>
      <c r="B17" s="30" t="s">
        <v>77</v>
      </c>
      <c r="C17" s="31" t="s">
        <v>71</v>
      </c>
      <c r="D17" s="453" t="s">
        <v>54</v>
      </c>
      <c r="E17" s="28"/>
      <c r="F17" s="256"/>
      <c r="G17" s="257"/>
      <c r="H17" s="307">
        <f>SUMPRODUCT('Anexo C.6a'!$F139:$AT139,Multiplicadores!$D$42:$AR$42,Multiplicadores!$D$49:$AR$49)/Multiplicadores!$D$49</f>
        <v>0</v>
      </c>
      <c r="I17" s="256"/>
      <c r="J17" s="257"/>
      <c r="K17" s="307">
        <f>SUMPRODUCT('Anexo C.6b'!$F139:$AT139,Multiplicadores!$D$42:$AR$42,Multiplicadores!$D$49:$AR$49)/Multiplicadores!$D$49</f>
        <v>0</v>
      </c>
      <c r="L17" s="256"/>
      <c r="M17" s="257"/>
      <c r="N17" s="307">
        <f>SUMPRODUCT('Anexo C.6c'!$F139:$AT139,Multiplicadores!$D$42:$AR$42,Multiplicadores!$D$49:$AR$49)/Multiplicadores!$D$49</f>
        <v>0</v>
      </c>
      <c r="O17" s="256"/>
      <c r="P17" s="257"/>
      <c r="Q17" s="307">
        <f>SUMPRODUCT('Anexo C.6d'!$F139:$AT139,Multiplicadores!$D$42:$AR$42,Multiplicadores!$D$49:$AR$49)/Multiplicadores!$D$49</f>
        <v>0</v>
      </c>
      <c r="R17" s="256">
        <f t="shared" si="1"/>
        <v>0</v>
      </c>
      <c r="S17" s="257">
        <f t="shared" si="1"/>
        <v>0</v>
      </c>
      <c r="T17" s="307">
        <f t="shared" si="1"/>
        <v>0</v>
      </c>
    </row>
    <row r="18" spans="1:20" s="29" customFormat="1" ht="15" customHeight="1" x14ac:dyDescent="0.2">
      <c r="A18" s="208"/>
      <c r="B18" s="30" t="s">
        <v>78</v>
      </c>
      <c r="C18" s="31" t="s">
        <v>72</v>
      </c>
      <c r="D18" s="453"/>
      <c r="E18" s="28"/>
      <c r="F18" s="258"/>
      <c r="G18" s="259"/>
      <c r="H18" s="308">
        <f>SUMPRODUCT('Anexo C.6a'!$F140:$AT140,Multiplicadores!$D$42:$AR$42,Multiplicadores!$D$49:$AR$49)/Multiplicadores!$D$49</f>
        <v>0</v>
      </c>
      <c r="I18" s="258"/>
      <c r="J18" s="259"/>
      <c r="K18" s="308">
        <f>SUMPRODUCT('Anexo C.6b'!$F140:$AT140,Multiplicadores!$D$42:$AR$42,Multiplicadores!$D$49:$AR$49)/Multiplicadores!$D$49</f>
        <v>0</v>
      </c>
      <c r="L18" s="258"/>
      <c r="M18" s="259"/>
      <c r="N18" s="308">
        <f>SUMPRODUCT('Anexo C.6c'!$F140:$AT140,Multiplicadores!$D$42:$AR$42,Multiplicadores!$D$49:$AR$49)/Multiplicadores!$D$49</f>
        <v>0</v>
      </c>
      <c r="O18" s="258"/>
      <c r="P18" s="259"/>
      <c r="Q18" s="308">
        <f>SUMPRODUCT('Anexo C.6d'!$F140:$AT140,Multiplicadores!$D$42:$AR$42,Multiplicadores!$D$49:$AR$49)/Multiplicadores!$D$49</f>
        <v>0</v>
      </c>
      <c r="R18" s="258">
        <f t="shared" si="1"/>
        <v>0</v>
      </c>
      <c r="S18" s="259">
        <f t="shared" si="1"/>
        <v>0</v>
      </c>
      <c r="T18" s="308">
        <f t="shared" si="1"/>
        <v>0</v>
      </c>
    </row>
    <row r="19" spans="1:20" s="29" customFormat="1" ht="15" x14ac:dyDescent="0.2">
      <c r="A19" s="208"/>
      <c r="B19" s="30" t="s">
        <v>79</v>
      </c>
      <c r="C19" s="31" t="s">
        <v>73</v>
      </c>
      <c r="D19" s="453"/>
      <c r="E19" s="28"/>
      <c r="F19" s="258"/>
      <c r="G19" s="259"/>
      <c r="H19" s="308">
        <f>SUMPRODUCT('Anexo C.6a'!$F141:$AT141,Multiplicadores!$D$42:$AR$42,Multiplicadores!$D$49:$AR$49)/Multiplicadores!$D$49</f>
        <v>0</v>
      </c>
      <c r="I19" s="258"/>
      <c r="J19" s="259"/>
      <c r="K19" s="308">
        <f>SUMPRODUCT('Anexo C.6b'!$F141:$AT141,Multiplicadores!$D$42:$AR$42,Multiplicadores!$D$49:$AR$49)/Multiplicadores!$D$49</f>
        <v>0</v>
      </c>
      <c r="L19" s="258"/>
      <c r="M19" s="259"/>
      <c r="N19" s="308">
        <f>SUMPRODUCT('Anexo C.6c'!$F141:$AT141,Multiplicadores!$D$42:$AR$42,Multiplicadores!$D$49:$AR$49)/Multiplicadores!$D$49</f>
        <v>0</v>
      </c>
      <c r="O19" s="258"/>
      <c r="P19" s="259"/>
      <c r="Q19" s="308">
        <f>SUMPRODUCT('Anexo C.6d'!$F141:$AT141,Multiplicadores!$D$42:$AR$42,Multiplicadores!$D$49:$AR$49)/Multiplicadores!$D$49</f>
        <v>0</v>
      </c>
      <c r="R19" s="258">
        <f t="shared" si="1"/>
        <v>0</v>
      </c>
      <c r="S19" s="259">
        <f t="shared" si="1"/>
        <v>0</v>
      </c>
      <c r="T19" s="308">
        <f t="shared" si="1"/>
        <v>0</v>
      </c>
    </row>
    <row r="20" spans="1:20" s="29" customFormat="1" ht="15" customHeight="1" x14ac:dyDescent="0.2">
      <c r="A20" s="208"/>
      <c r="B20" s="30" t="s">
        <v>80</v>
      </c>
      <c r="C20" s="31" t="s">
        <v>74</v>
      </c>
      <c r="D20" s="453"/>
      <c r="E20" s="28"/>
      <c r="F20" s="258"/>
      <c r="G20" s="259"/>
      <c r="H20" s="308">
        <f>SUMPRODUCT('Anexo C.6a'!$F142:$AT142,Multiplicadores!$D$42:$AR$42,Multiplicadores!$D$49:$AR$49)/Multiplicadores!$D$49</f>
        <v>0</v>
      </c>
      <c r="I20" s="258"/>
      <c r="J20" s="259"/>
      <c r="K20" s="308">
        <f>SUMPRODUCT('Anexo C.6b'!$F142:$AT142,Multiplicadores!$D$42:$AR$42,Multiplicadores!$D$49:$AR$49)/Multiplicadores!$D$49</f>
        <v>0</v>
      </c>
      <c r="L20" s="258"/>
      <c r="M20" s="259"/>
      <c r="N20" s="308">
        <f>SUMPRODUCT('Anexo C.6c'!$F142:$AT142,Multiplicadores!$D$42:$AR$42,Multiplicadores!$D$49:$AR$49)/Multiplicadores!$D$49</f>
        <v>0</v>
      </c>
      <c r="O20" s="258"/>
      <c r="P20" s="259"/>
      <c r="Q20" s="308">
        <f>SUMPRODUCT('Anexo C.6d'!$F142:$AT142,Multiplicadores!$D$42:$AR$42,Multiplicadores!$D$49:$AR$49)/Multiplicadores!$D$49</f>
        <v>0</v>
      </c>
      <c r="R20" s="258">
        <f t="shared" si="1"/>
        <v>0</v>
      </c>
      <c r="S20" s="259">
        <f t="shared" si="1"/>
        <v>0</v>
      </c>
      <c r="T20" s="308">
        <f t="shared" si="1"/>
        <v>0</v>
      </c>
    </row>
    <row r="21" spans="1:20" s="29" customFormat="1" ht="15" customHeight="1" x14ac:dyDescent="0.2">
      <c r="A21" s="208"/>
      <c r="B21" s="30" t="s">
        <v>81</v>
      </c>
      <c r="C21" s="31" t="s">
        <v>75</v>
      </c>
      <c r="D21" s="453"/>
      <c r="E21" s="28"/>
      <c r="F21" s="258"/>
      <c r="G21" s="259"/>
      <c r="H21" s="308">
        <f>SUMPRODUCT('Anexo C.6a'!$F143:$AT143,Multiplicadores!$D$42:$AR$42,Multiplicadores!$D$49:$AR$49)/Multiplicadores!$D$49</f>
        <v>0</v>
      </c>
      <c r="I21" s="258"/>
      <c r="J21" s="259"/>
      <c r="K21" s="308">
        <f>SUMPRODUCT('Anexo C.6b'!$F143:$AT143,Multiplicadores!$D$42:$AR$42,Multiplicadores!$D$49:$AR$49)/Multiplicadores!$D$49</f>
        <v>0</v>
      </c>
      <c r="L21" s="258"/>
      <c r="M21" s="259"/>
      <c r="N21" s="308">
        <f>SUMPRODUCT('Anexo C.6c'!$F143:$AT143,Multiplicadores!$D$42:$AR$42,Multiplicadores!$D$49:$AR$49)/Multiplicadores!$D$49</f>
        <v>0</v>
      </c>
      <c r="O21" s="258"/>
      <c r="P21" s="259"/>
      <c r="Q21" s="308">
        <f>SUMPRODUCT('Anexo C.6d'!$F143:$AT143,Multiplicadores!$D$42:$AR$42,Multiplicadores!$D$49:$AR$49)/Multiplicadores!$D$49</f>
        <v>0</v>
      </c>
      <c r="R21" s="258">
        <f t="shared" si="1"/>
        <v>0</v>
      </c>
      <c r="S21" s="259">
        <f t="shared" si="1"/>
        <v>0</v>
      </c>
      <c r="T21" s="308">
        <f t="shared" si="1"/>
        <v>0</v>
      </c>
    </row>
    <row r="22" spans="1:20" s="29" customFormat="1" ht="15" customHeight="1" x14ac:dyDescent="0.2">
      <c r="A22" s="208"/>
      <c r="B22" s="30" t="s">
        <v>82</v>
      </c>
      <c r="C22" s="31" t="s">
        <v>76</v>
      </c>
      <c r="D22" s="453"/>
      <c r="E22" s="28"/>
      <c r="F22" s="258"/>
      <c r="G22" s="259"/>
      <c r="H22" s="308">
        <f>SUMPRODUCT('Anexo C.6a'!$F144:$AT144,Multiplicadores!$D$42:$AR$42,Multiplicadores!$D$49:$AR$49)/Multiplicadores!$D$49</f>
        <v>0</v>
      </c>
      <c r="I22" s="258"/>
      <c r="J22" s="259"/>
      <c r="K22" s="308">
        <f>SUMPRODUCT('Anexo C.6b'!$F144:$AT144,Multiplicadores!$D$42:$AR$42,Multiplicadores!$D$49:$AR$49)/Multiplicadores!$D$49</f>
        <v>0</v>
      </c>
      <c r="L22" s="258"/>
      <c r="M22" s="259"/>
      <c r="N22" s="308">
        <f>SUMPRODUCT('Anexo C.6c'!$F144:$AT144,Multiplicadores!$D$42:$AR$42,Multiplicadores!$D$49:$AR$49)/Multiplicadores!$D$49</f>
        <v>0</v>
      </c>
      <c r="O22" s="258"/>
      <c r="P22" s="259"/>
      <c r="Q22" s="308">
        <f>SUMPRODUCT('Anexo C.6d'!$F144:$AT144,Multiplicadores!$D$42:$AR$42,Multiplicadores!$D$49:$AR$49)/Multiplicadores!$D$49</f>
        <v>0</v>
      </c>
      <c r="R22" s="258">
        <f t="shared" si="1"/>
        <v>0</v>
      </c>
      <c r="S22" s="259">
        <f t="shared" si="1"/>
        <v>0</v>
      </c>
      <c r="T22" s="308">
        <f t="shared" si="1"/>
        <v>0</v>
      </c>
    </row>
    <row r="23" spans="1:20" s="29" customFormat="1" ht="15" customHeight="1" x14ac:dyDescent="0.2">
      <c r="A23" s="208"/>
      <c r="B23" s="30" t="s">
        <v>88</v>
      </c>
      <c r="C23" s="31" t="s">
        <v>83</v>
      </c>
      <c r="D23" s="453"/>
      <c r="E23" s="28"/>
      <c r="F23" s="258"/>
      <c r="G23" s="259"/>
      <c r="H23" s="308">
        <f>SUMPRODUCT('Anexo C.6a'!$F145:$AT145,Multiplicadores!$D$42:$AR$42,Multiplicadores!$D$49:$AR$49)/Multiplicadores!$D$49</f>
        <v>0</v>
      </c>
      <c r="I23" s="258"/>
      <c r="J23" s="259"/>
      <c r="K23" s="308">
        <f>SUMPRODUCT('Anexo C.6b'!$F145:$AT145,Multiplicadores!$D$42:$AR$42,Multiplicadores!$D$49:$AR$49)/Multiplicadores!$D$49</f>
        <v>0</v>
      </c>
      <c r="L23" s="258"/>
      <c r="M23" s="259"/>
      <c r="N23" s="308">
        <f>SUMPRODUCT('Anexo C.6c'!$F145:$AT145,Multiplicadores!$D$42:$AR$42,Multiplicadores!$D$49:$AR$49)/Multiplicadores!$D$49</f>
        <v>0</v>
      </c>
      <c r="O23" s="258"/>
      <c r="P23" s="259"/>
      <c r="Q23" s="308">
        <f>SUMPRODUCT('Anexo C.6d'!$F145:$AT145,Multiplicadores!$D$42:$AR$42,Multiplicadores!$D$49:$AR$49)/Multiplicadores!$D$49</f>
        <v>0</v>
      </c>
      <c r="R23" s="258">
        <f t="shared" si="1"/>
        <v>0</v>
      </c>
      <c r="S23" s="259">
        <f t="shared" si="1"/>
        <v>0</v>
      </c>
      <c r="T23" s="308">
        <f t="shared" si="1"/>
        <v>0</v>
      </c>
    </row>
    <row r="24" spans="1:20" s="29" customFormat="1" ht="15" customHeight="1" x14ac:dyDescent="0.2">
      <c r="A24" s="208"/>
      <c r="B24" s="30" t="s">
        <v>89</v>
      </c>
      <c r="C24" s="31" t="s">
        <v>84</v>
      </c>
      <c r="D24" s="453"/>
      <c r="E24" s="28"/>
      <c r="F24" s="258"/>
      <c r="G24" s="259"/>
      <c r="H24" s="308">
        <f>SUMPRODUCT('Anexo C.6a'!$F146:$AT146,Multiplicadores!$D$42:$AR$42,Multiplicadores!$D$49:$AR$49)/Multiplicadores!$D$49</f>
        <v>0</v>
      </c>
      <c r="I24" s="258"/>
      <c r="J24" s="259"/>
      <c r="K24" s="308">
        <f>SUMPRODUCT('Anexo C.6b'!$F146:$AT146,Multiplicadores!$D$42:$AR$42,Multiplicadores!$D$49:$AR$49)/Multiplicadores!$D$49</f>
        <v>0</v>
      </c>
      <c r="L24" s="258"/>
      <c r="M24" s="259"/>
      <c r="N24" s="308">
        <f>SUMPRODUCT('Anexo C.6c'!$F146:$AT146,Multiplicadores!$D$42:$AR$42,Multiplicadores!$D$49:$AR$49)/Multiplicadores!$D$49</f>
        <v>0</v>
      </c>
      <c r="O24" s="258"/>
      <c r="P24" s="259"/>
      <c r="Q24" s="308">
        <f>SUMPRODUCT('Anexo C.6d'!$F146:$AT146,Multiplicadores!$D$42:$AR$42,Multiplicadores!$D$49:$AR$49)/Multiplicadores!$D$49</f>
        <v>0</v>
      </c>
      <c r="R24" s="258">
        <f t="shared" si="1"/>
        <v>0</v>
      </c>
      <c r="S24" s="259">
        <f t="shared" si="1"/>
        <v>0</v>
      </c>
      <c r="T24" s="308">
        <f t="shared" si="1"/>
        <v>0</v>
      </c>
    </row>
    <row r="25" spans="1:20" s="29" customFormat="1" ht="15" customHeight="1" x14ac:dyDescent="0.2">
      <c r="A25" s="208"/>
      <c r="B25" s="30" t="s">
        <v>90</v>
      </c>
      <c r="C25" s="31" t="s">
        <v>85</v>
      </c>
      <c r="D25" s="453"/>
      <c r="E25" s="28"/>
      <c r="F25" s="258"/>
      <c r="G25" s="259"/>
      <c r="H25" s="308">
        <f>SUMPRODUCT('Anexo C.6a'!$F147:$AT147,Multiplicadores!$D$42:$AR$42,Multiplicadores!$D$49:$AR$49)/Multiplicadores!$D$49</f>
        <v>0</v>
      </c>
      <c r="I25" s="258"/>
      <c r="J25" s="259"/>
      <c r="K25" s="308">
        <f>SUMPRODUCT('Anexo C.6b'!$F147:$AT147,Multiplicadores!$D$42:$AR$42,Multiplicadores!$D$49:$AR$49)/Multiplicadores!$D$49</f>
        <v>0</v>
      </c>
      <c r="L25" s="258"/>
      <c r="M25" s="259"/>
      <c r="N25" s="308">
        <f>SUMPRODUCT('Anexo C.6c'!$F147:$AT147,Multiplicadores!$D$42:$AR$42,Multiplicadores!$D$49:$AR$49)/Multiplicadores!$D$49</f>
        <v>0</v>
      </c>
      <c r="O25" s="258"/>
      <c r="P25" s="259"/>
      <c r="Q25" s="308">
        <f>SUMPRODUCT('Anexo C.6d'!$F147:$AT147,Multiplicadores!$D$42:$AR$42,Multiplicadores!$D$49:$AR$49)/Multiplicadores!$D$49</f>
        <v>0</v>
      </c>
      <c r="R25" s="258">
        <f t="shared" si="1"/>
        <v>0</v>
      </c>
      <c r="S25" s="259">
        <f t="shared" si="1"/>
        <v>0</v>
      </c>
      <c r="T25" s="308">
        <f t="shared" si="1"/>
        <v>0</v>
      </c>
    </row>
    <row r="26" spans="1:20" s="29" customFormat="1" ht="15" x14ac:dyDescent="0.2">
      <c r="A26" s="208"/>
      <c r="B26" s="35" t="s">
        <v>91</v>
      </c>
      <c r="C26" s="36" t="s">
        <v>86</v>
      </c>
      <c r="D26" s="453"/>
      <c r="E26" s="28"/>
      <c r="F26" s="260"/>
      <c r="G26" s="261"/>
      <c r="H26" s="309">
        <f>SUMPRODUCT('Anexo C.6a'!$F148:$AT148,Multiplicadores!$D$42:$AR$42,Multiplicadores!$D$49:$AR$49)/Multiplicadores!$D$49</f>
        <v>0</v>
      </c>
      <c r="I26" s="260"/>
      <c r="J26" s="261"/>
      <c r="K26" s="309">
        <f>SUMPRODUCT('Anexo C.6b'!$F148:$AT148,Multiplicadores!$D$42:$AR$42,Multiplicadores!$D$49:$AR$49)/Multiplicadores!$D$49</f>
        <v>0</v>
      </c>
      <c r="L26" s="260"/>
      <c r="M26" s="261"/>
      <c r="N26" s="309">
        <f>SUMPRODUCT('Anexo C.6c'!$F148:$AT148,Multiplicadores!$D$42:$AR$42,Multiplicadores!$D$49:$AR$49)/Multiplicadores!$D$49</f>
        <v>0</v>
      </c>
      <c r="O26" s="260"/>
      <c r="P26" s="261"/>
      <c r="Q26" s="309">
        <f>SUMPRODUCT('Anexo C.6d'!$F148:$AT148,Multiplicadores!$D$42:$AR$42,Multiplicadores!$D$49:$AR$49)/Multiplicadores!$D$49</f>
        <v>0</v>
      </c>
      <c r="R26" s="260">
        <f t="shared" si="1"/>
        <v>0</v>
      </c>
      <c r="S26" s="261">
        <f t="shared" si="1"/>
        <v>0</v>
      </c>
      <c r="T26" s="309">
        <f t="shared" si="1"/>
        <v>0</v>
      </c>
    </row>
    <row r="27" spans="1:20" s="29" customFormat="1" ht="15.75" thickBot="1" x14ac:dyDescent="0.25">
      <c r="A27" s="209"/>
      <c r="B27" s="40" t="s">
        <v>92</v>
      </c>
      <c r="C27" s="41" t="s">
        <v>87</v>
      </c>
      <c r="D27" s="454"/>
      <c r="E27" s="28"/>
      <c r="F27" s="262"/>
      <c r="G27" s="263"/>
      <c r="H27" s="310">
        <f>SUMPRODUCT('Anexo C.6a'!$F149:$AT149,Multiplicadores!$D$42:$AR$42,Multiplicadores!$D$49:$AR$49)/Multiplicadores!$D$49</f>
        <v>0</v>
      </c>
      <c r="I27" s="262"/>
      <c r="J27" s="263"/>
      <c r="K27" s="310">
        <f>SUMPRODUCT('Anexo C.6b'!$F149:$AT149,Multiplicadores!$D$42:$AR$42,Multiplicadores!$D$49:$AR$49)/Multiplicadores!$D$49</f>
        <v>0</v>
      </c>
      <c r="L27" s="262"/>
      <c r="M27" s="263"/>
      <c r="N27" s="310">
        <f>SUMPRODUCT('Anexo C.6c'!$F149:$AT149,Multiplicadores!$D$42:$AR$42,Multiplicadores!$D$49:$AR$49)/Multiplicadores!$D$49</f>
        <v>0</v>
      </c>
      <c r="O27" s="262"/>
      <c r="P27" s="263"/>
      <c r="Q27" s="310">
        <f>SUMPRODUCT('Anexo C.6d'!$F149:$AT149,Multiplicadores!$D$42:$AR$42,Multiplicadores!$D$49:$AR$49)/Multiplicadores!$D$49</f>
        <v>0</v>
      </c>
      <c r="R27" s="262">
        <f t="shared" si="1"/>
        <v>0</v>
      </c>
      <c r="S27" s="263">
        <f t="shared" si="1"/>
        <v>0</v>
      </c>
      <c r="T27" s="310">
        <f t="shared" si="1"/>
        <v>0</v>
      </c>
    </row>
    <row r="28" spans="1:20" ht="15" thickBot="1" x14ac:dyDescent="0.25">
      <c r="A28" s="27"/>
      <c r="B28" s="27"/>
      <c r="C28" s="27"/>
      <c r="D28" s="27"/>
      <c r="E28" s="27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</row>
    <row r="29" spans="1:20" s="29" customFormat="1" ht="15.75" thickBot="1" x14ac:dyDescent="0.25">
      <c r="A29" s="210" t="s">
        <v>95</v>
      </c>
      <c r="B29" s="211"/>
      <c r="C29" s="211"/>
      <c r="D29" s="212"/>
      <c r="E29" s="28"/>
      <c r="F29" s="254">
        <f t="shared" ref="F29:Q29" si="2">SUM(F30:F40)</f>
        <v>0</v>
      </c>
      <c r="G29" s="255">
        <f t="shared" si="2"/>
        <v>0</v>
      </c>
      <c r="H29" s="255">
        <f t="shared" si="2"/>
        <v>0</v>
      </c>
      <c r="I29" s="254">
        <f t="shared" si="2"/>
        <v>0</v>
      </c>
      <c r="J29" s="255">
        <f t="shared" si="2"/>
        <v>0</v>
      </c>
      <c r="K29" s="255">
        <f t="shared" si="2"/>
        <v>0</v>
      </c>
      <c r="L29" s="254">
        <f t="shared" si="2"/>
        <v>0</v>
      </c>
      <c r="M29" s="255">
        <f t="shared" si="2"/>
        <v>0</v>
      </c>
      <c r="N29" s="255">
        <f t="shared" si="2"/>
        <v>0</v>
      </c>
      <c r="O29" s="254">
        <f t="shared" si="2"/>
        <v>0</v>
      </c>
      <c r="P29" s="255">
        <f t="shared" si="2"/>
        <v>0</v>
      </c>
      <c r="Q29" s="255">
        <f t="shared" si="2"/>
        <v>0</v>
      </c>
      <c r="R29" s="254">
        <f t="shared" ref="R29:T40" si="3">F29+I29+L29+O29</f>
        <v>0</v>
      </c>
      <c r="S29" s="255">
        <f t="shared" si="3"/>
        <v>0</v>
      </c>
      <c r="T29" s="255">
        <f t="shared" si="3"/>
        <v>0</v>
      </c>
    </row>
    <row r="30" spans="1:20" ht="14.25" customHeight="1" x14ac:dyDescent="0.2">
      <c r="A30" s="213"/>
      <c r="B30" s="30" t="s">
        <v>77</v>
      </c>
      <c r="C30" s="31" t="s">
        <v>71</v>
      </c>
      <c r="D30" s="453" t="s">
        <v>54</v>
      </c>
      <c r="E30" s="45"/>
      <c r="F30" s="256"/>
      <c r="G30" s="257"/>
      <c r="H30" s="307">
        <f>SUMPRODUCT('Anexo C.6a'!$F152:$AT152,Multiplicadores!$D$42:$AR$42,Multiplicadores!$D$49:$AR$49)/Multiplicadores!$D$49</f>
        <v>0</v>
      </c>
      <c r="I30" s="256"/>
      <c r="J30" s="257"/>
      <c r="K30" s="307">
        <f>SUMPRODUCT('Anexo C.6b'!$F152:$AT152,Multiplicadores!$D$42:$AR$42,Multiplicadores!$D$49:$AR$49)/Multiplicadores!$D$49</f>
        <v>0</v>
      </c>
      <c r="L30" s="256"/>
      <c r="M30" s="257"/>
      <c r="N30" s="307">
        <f>SUMPRODUCT('Anexo C.6c'!$F152:$AT152,Multiplicadores!$D$42:$AR$42,Multiplicadores!$D$49:$AR$49)/Multiplicadores!$D$49</f>
        <v>0</v>
      </c>
      <c r="O30" s="256"/>
      <c r="P30" s="257"/>
      <c r="Q30" s="307">
        <f>SUMPRODUCT('Anexo C.6d'!$F152:$AT152,Multiplicadores!$D$42:$AR$42,Multiplicadores!$D$49:$AR$49)/Multiplicadores!$D$49</f>
        <v>0</v>
      </c>
      <c r="R30" s="256">
        <f t="shared" si="3"/>
        <v>0</v>
      </c>
      <c r="S30" s="257">
        <f t="shared" si="3"/>
        <v>0</v>
      </c>
      <c r="T30" s="307">
        <f t="shared" si="3"/>
        <v>0</v>
      </c>
    </row>
    <row r="31" spans="1:20" x14ac:dyDescent="0.2">
      <c r="A31" s="214"/>
      <c r="B31" s="30" t="s">
        <v>78</v>
      </c>
      <c r="C31" s="31" t="s">
        <v>72</v>
      </c>
      <c r="D31" s="453"/>
      <c r="E31" s="45"/>
      <c r="F31" s="260"/>
      <c r="G31" s="261"/>
      <c r="H31" s="309">
        <f>SUMPRODUCT('Anexo C.6a'!$F153:$AT153,Multiplicadores!$D$42:$AR$42,Multiplicadores!$D$49:$AR$49)/Multiplicadores!$D$49</f>
        <v>0</v>
      </c>
      <c r="I31" s="260"/>
      <c r="J31" s="261"/>
      <c r="K31" s="309">
        <f>SUMPRODUCT('Anexo C.6b'!$F153:$AT153,Multiplicadores!$D$42:$AR$42,Multiplicadores!$D$49:$AR$49)/Multiplicadores!$D$49</f>
        <v>0</v>
      </c>
      <c r="L31" s="260"/>
      <c r="M31" s="261"/>
      <c r="N31" s="309">
        <f>SUMPRODUCT('Anexo C.6c'!$F153:$AT153,Multiplicadores!$D$42:$AR$42,Multiplicadores!$D$49:$AR$49)/Multiplicadores!$D$49</f>
        <v>0</v>
      </c>
      <c r="O31" s="260"/>
      <c r="P31" s="261"/>
      <c r="Q31" s="309">
        <f>SUMPRODUCT('Anexo C.6d'!$F153:$AT153,Multiplicadores!$D$42:$AR$42,Multiplicadores!$D$49:$AR$49)/Multiplicadores!$D$49</f>
        <v>0</v>
      </c>
      <c r="R31" s="260">
        <f t="shared" si="3"/>
        <v>0</v>
      </c>
      <c r="S31" s="261">
        <f t="shared" si="3"/>
        <v>0</v>
      </c>
      <c r="T31" s="309">
        <f t="shared" si="3"/>
        <v>0</v>
      </c>
    </row>
    <row r="32" spans="1:20" x14ac:dyDescent="0.2">
      <c r="A32" s="214"/>
      <c r="B32" s="30" t="s">
        <v>79</v>
      </c>
      <c r="C32" s="31" t="s">
        <v>73</v>
      </c>
      <c r="D32" s="453"/>
      <c r="E32" s="45"/>
      <c r="F32" s="260"/>
      <c r="G32" s="261"/>
      <c r="H32" s="309">
        <f>SUMPRODUCT('Anexo C.6a'!$F154:$AT154,Multiplicadores!$D$42:$AR$42,Multiplicadores!$D$49:$AR$49)/Multiplicadores!$D$49</f>
        <v>0</v>
      </c>
      <c r="I32" s="260"/>
      <c r="J32" s="261"/>
      <c r="K32" s="309">
        <f>SUMPRODUCT('Anexo C.6b'!$F154:$AT154,Multiplicadores!$D$42:$AR$42,Multiplicadores!$D$49:$AR$49)/Multiplicadores!$D$49</f>
        <v>0</v>
      </c>
      <c r="L32" s="260"/>
      <c r="M32" s="261"/>
      <c r="N32" s="309">
        <f>SUMPRODUCT('Anexo C.6c'!$F154:$AT154,Multiplicadores!$D$42:$AR$42,Multiplicadores!$D$49:$AR$49)/Multiplicadores!$D$49</f>
        <v>0</v>
      </c>
      <c r="O32" s="260"/>
      <c r="P32" s="261"/>
      <c r="Q32" s="309">
        <f>SUMPRODUCT('Anexo C.6d'!$F154:$AT154,Multiplicadores!$D$42:$AR$42,Multiplicadores!$D$49:$AR$49)/Multiplicadores!$D$49</f>
        <v>0</v>
      </c>
      <c r="R32" s="260">
        <f t="shared" si="3"/>
        <v>0</v>
      </c>
      <c r="S32" s="261">
        <f t="shared" si="3"/>
        <v>0</v>
      </c>
      <c r="T32" s="309">
        <f t="shared" si="3"/>
        <v>0</v>
      </c>
    </row>
    <row r="33" spans="1:20" x14ac:dyDescent="0.2">
      <c r="A33" s="214"/>
      <c r="B33" s="30" t="s">
        <v>80</v>
      </c>
      <c r="C33" s="31" t="s">
        <v>74</v>
      </c>
      <c r="D33" s="453"/>
      <c r="E33" s="45"/>
      <c r="F33" s="260"/>
      <c r="G33" s="261"/>
      <c r="H33" s="309">
        <f>SUMPRODUCT('Anexo C.6a'!$F155:$AT155,Multiplicadores!$D$42:$AR$42,Multiplicadores!$D$49:$AR$49)/Multiplicadores!$D$49</f>
        <v>0</v>
      </c>
      <c r="I33" s="260"/>
      <c r="J33" s="261"/>
      <c r="K33" s="309">
        <f>SUMPRODUCT('Anexo C.6b'!$F155:$AT155,Multiplicadores!$D$42:$AR$42,Multiplicadores!$D$49:$AR$49)/Multiplicadores!$D$49</f>
        <v>0</v>
      </c>
      <c r="L33" s="260"/>
      <c r="M33" s="261"/>
      <c r="N33" s="309">
        <f>SUMPRODUCT('Anexo C.6c'!$F155:$AT155,Multiplicadores!$D$42:$AR$42,Multiplicadores!$D$49:$AR$49)/Multiplicadores!$D$49</f>
        <v>0</v>
      </c>
      <c r="O33" s="260"/>
      <c r="P33" s="261"/>
      <c r="Q33" s="309">
        <f>SUMPRODUCT('Anexo C.6d'!$F155:$AT155,Multiplicadores!$D$42:$AR$42,Multiplicadores!$D$49:$AR$49)/Multiplicadores!$D$49</f>
        <v>0</v>
      </c>
      <c r="R33" s="260">
        <f t="shared" si="3"/>
        <v>0</v>
      </c>
      <c r="S33" s="261">
        <f t="shared" si="3"/>
        <v>0</v>
      </c>
      <c r="T33" s="309">
        <f t="shared" si="3"/>
        <v>0</v>
      </c>
    </row>
    <row r="34" spans="1:20" x14ac:dyDescent="0.2">
      <c r="A34" s="214"/>
      <c r="B34" s="30" t="s">
        <v>81</v>
      </c>
      <c r="C34" s="31" t="s">
        <v>75</v>
      </c>
      <c r="D34" s="453"/>
      <c r="E34" s="45"/>
      <c r="F34" s="260"/>
      <c r="G34" s="261"/>
      <c r="H34" s="309">
        <f>SUMPRODUCT('Anexo C.6a'!$F156:$AT156,Multiplicadores!$D$42:$AR$42,Multiplicadores!$D$49:$AR$49)/Multiplicadores!$D$49</f>
        <v>0</v>
      </c>
      <c r="I34" s="260"/>
      <c r="J34" s="261"/>
      <c r="K34" s="309">
        <f>SUMPRODUCT('Anexo C.6b'!$F156:$AT156,Multiplicadores!$D$42:$AR$42,Multiplicadores!$D$49:$AR$49)/Multiplicadores!$D$49</f>
        <v>0</v>
      </c>
      <c r="L34" s="260"/>
      <c r="M34" s="261"/>
      <c r="N34" s="309">
        <f>SUMPRODUCT('Anexo C.6c'!$F156:$AT156,Multiplicadores!$D$42:$AR$42,Multiplicadores!$D$49:$AR$49)/Multiplicadores!$D$49</f>
        <v>0</v>
      </c>
      <c r="O34" s="260"/>
      <c r="P34" s="261"/>
      <c r="Q34" s="309">
        <f>SUMPRODUCT('Anexo C.6d'!$F156:$AT156,Multiplicadores!$D$42:$AR$42,Multiplicadores!$D$49:$AR$49)/Multiplicadores!$D$49</f>
        <v>0</v>
      </c>
      <c r="R34" s="260">
        <f t="shared" si="3"/>
        <v>0</v>
      </c>
      <c r="S34" s="261">
        <f t="shared" si="3"/>
        <v>0</v>
      </c>
      <c r="T34" s="309">
        <f t="shared" si="3"/>
        <v>0</v>
      </c>
    </row>
    <row r="35" spans="1:20" x14ac:dyDescent="0.2">
      <c r="A35" s="214"/>
      <c r="B35" s="30" t="s">
        <v>82</v>
      </c>
      <c r="C35" s="31" t="s">
        <v>76</v>
      </c>
      <c r="D35" s="453"/>
      <c r="E35" s="45"/>
      <c r="F35" s="260"/>
      <c r="G35" s="261"/>
      <c r="H35" s="309">
        <f>SUMPRODUCT('Anexo C.6a'!$F157:$AT157,Multiplicadores!$D$42:$AR$42,Multiplicadores!$D$49:$AR$49)/Multiplicadores!$D$49</f>
        <v>0</v>
      </c>
      <c r="I35" s="260"/>
      <c r="J35" s="261"/>
      <c r="K35" s="309">
        <f>SUMPRODUCT('Anexo C.6b'!$F157:$AT157,Multiplicadores!$D$42:$AR$42,Multiplicadores!$D$49:$AR$49)/Multiplicadores!$D$49</f>
        <v>0</v>
      </c>
      <c r="L35" s="260"/>
      <c r="M35" s="261"/>
      <c r="N35" s="309">
        <f>SUMPRODUCT('Anexo C.6c'!$F157:$AT157,Multiplicadores!$D$42:$AR$42,Multiplicadores!$D$49:$AR$49)/Multiplicadores!$D$49</f>
        <v>0</v>
      </c>
      <c r="O35" s="260"/>
      <c r="P35" s="261"/>
      <c r="Q35" s="309">
        <f>SUMPRODUCT('Anexo C.6d'!$F157:$AT157,Multiplicadores!$D$42:$AR$42,Multiplicadores!$D$49:$AR$49)/Multiplicadores!$D$49</f>
        <v>0</v>
      </c>
      <c r="R35" s="260">
        <f t="shared" si="3"/>
        <v>0</v>
      </c>
      <c r="S35" s="261">
        <f t="shared" si="3"/>
        <v>0</v>
      </c>
      <c r="T35" s="309">
        <f t="shared" si="3"/>
        <v>0</v>
      </c>
    </row>
    <row r="36" spans="1:20" x14ac:dyDescent="0.2">
      <c r="A36" s="214"/>
      <c r="B36" s="30" t="s">
        <v>88</v>
      </c>
      <c r="C36" s="31" t="s">
        <v>83</v>
      </c>
      <c r="D36" s="453"/>
      <c r="E36" s="45"/>
      <c r="F36" s="260"/>
      <c r="G36" s="261"/>
      <c r="H36" s="309">
        <f>SUMPRODUCT('Anexo C.6a'!$F158:$AT158,Multiplicadores!$D$42:$AR$42,Multiplicadores!$D$49:$AR$49)/Multiplicadores!$D$49</f>
        <v>0</v>
      </c>
      <c r="I36" s="260"/>
      <c r="J36" s="261"/>
      <c r="K36" s="309">
        <f>SUMPRODUCT('Anexo C.6b'!$F158:$AT158,Multiplicadores!$D$42:$AR$42,Multiplicadores!$D$49:$AR$49)/Multiplicadores!$D$49</f>
        <v>0</v>
      </c>
      <c r="L36" s="260"/>
      <c r="M36" s="261"/>
      <c r="N36" s="309">
        <f>SUMPRODUCT('Anexo C.6c'!$F158:$AT158,Multiplicadores!$D$42:$AR$42,Multiplicadores!$D$49:$AR$49)/Multiplicadores!$D$49</f>
        <v>0</v>
      </c>
      <c r="O36" s="260"/>
      <c r="P36" s="261"/>
      <c r="Q36" s="309">
        <f>SUMPRODUCT('Anexo C.6d'!$F158:$AT158,Multiplicadores!$D$42:$AR$42,Multiplicadores!$D$49:$AR$49)/Multiplicadores!$D$49</f>
        <v>0</v>
      </c>
      <c r="R36" s="260">
        <f t="shared" si="3"/>
        <v>0</v>
      </c>
      <c r="S36" s="261">
        <f t="shared" si="3"/>
        <v>0</v>
      </c>
      <c r="T36" s="309">
        <f t="shared" si="3"/>
        <v>0</v>
      </c>
    </row>
    <row r="37" spans="1:20" x14ac:dyDescent="0.2">
      <c r="A37" s="214"/>
      <c r="B37" s="30" t="s">
        <v>89</v>
      </c>
      <c r="C37" s="31" t="s">
        <v>84</v>
      </c>
      <c r="D37" s="453"/>
      <c r="E37" s="45"/>
      <c r="F37" s="260"/>
      <c r="G37" s="261"/>
      <c r="H37" s="309">
        <f>SUMPRODUCT('Anexo C.6a'!$F159:$AT159,Multiplicadores!$D$42:$AR$42,Multiplicadores!$D$49:$AR$49)/Multiplicadores!$D$49</f>
        <v>0</v>
      </c>
      <c r="I37" s="260"/>
      <c r="J37" s="261"/>
      <c r="K37" s="309">
        <f>SUMPRODUCT('Anexo C.6b'!$F159:$AT159,Multiplicadores!$D$42:$AR$42,Multiplicadores!$D$49:$AR$49)/Multiplicadores!$D$49</f>
        <v>0</v>
      </c>
      <c r="L37" s="260"/>
      <c r="M37" s="261"/>
      <c r="N37" s="309">
        <f>SUMPRODUCT('Anexo C.6c'!$F159:$AT159,Multiplicadores!$D$42:$AR$42,Multiplicadores!$D$49:$AR$49)/Multiplicadores!$D$49</f>
        <v>0</v>
      </c>
      <c r="O37" s="260"/>
      <c r="P37" s="261"/>
      <c r="Q37" s="309">
        <f>SUMPRODUCT('Anexo C.6d'!$F159:$AT159,Multiplicadores!$D$42:$AR$42,Multiplicadores!$D$49:$AR$49)/Multiplicadores!$D$49</f>
        <v>0</v>
      </c>
      <c r="R37" s="260">
        <f t="shared" si="3"/>
        <v>0</v>
      </c>
      <c r="S37" s="261">
        <f t="shared" si="3"/>
        <v>0</v>
      </c>
      <c r="T37" s="309">
        <f t="shared" si="3"/>
        <v>0</v>
      </c>
    </row>
    <row r="38" spans="1:20" x14ac:dyDescent="0.2">
      <c r="A38" s="214"/>
      <c r="B38" s="30" t="s">
        <v>90</v>
      </c>
      <c r="C38" s="31" t="s">
        <v>85</v>
      </c>
      <c r="D38" s="453"/>
      <c r="E38" s="45"/>
      <c r="F38" s="260"/>
      <c r="G38" s="261"/>
      <c r="H38" s="309">
        <f>SUMPRODUCT('Anexo C.6a'!$F160:$AT160,Multiplicadores!$D$42:$AR$42,Multiplicadores!$D$49:$AR$49)/Multiplicadores!$D$49</f>
        <v>0</v>
      </c>
      <c r="I38" s="260"/>
      <c r="J38" s="261"/>
      <c r="K38" s="309">
        <f>SUMPRODUCT('Anexo C.6b'!$F160:$AT160,Multiplicadores!$D$42:$AR$42,Multiplicadores!$D$49:$AR$49)/Multiplicadores!$D$49</f>
        <v>0</v>
      </c>
      <c r="L38" s="260"/>
      <c r="M38" s="261"/>
      <c r="N38" s="309">
        <f>SUMPRODUCT('Anexo C.6c'!$F160:$AT160,Multiplicadores!$D$42:$AR$42,Multiplicadores!$D$49:$AR$49)/Multiplicadores!$D$49</f>
        <v>0</v>
      </c>
      <c r="O38" s="260"/>
      <c r="P38" s="261"/>
      <c r="Q38" s="309">
        <f>SUMPRODUCT('Anexo C.6d'!$F160:$AT160,Multiplicadores!$D$42:$AR$42,Multiplicadores!$D$49:$AR$49)/Multiplicadores!$D$49</f>
        <v>0</v>
      </c>
      <c r="R38" s="260">
        <f t="shared" si="3"/>
        <v>0</v>
      </c>
      <c r="S38" s="261">
        <f t="shared" si="3"/>
        <v>0</v>
      </c>
      <c r="T38" s="309">
        <f t="shared" si="3"/>
        <v>0</v>
      </c>
    </row>
    <row r="39" spans="1:20" s="29" customFormat="1" ht="15" x14ac:dyDescent="0.2">
      <c r="A39" s="214"/>
      <c r="B39" s="35" t="s">
        <v>91</v>
      </c>
      <c r="C39" s="36" t="s">
        <v>86</v>
      </c>
      <c r="D39" s="453"/>
      <c r="E39" s="28"/>
      <c r="F39" s="260"/>
      <c r="G39" s="261"/>
      <c r="H39" s="309">
        <f>SUMPRODUCT('Anexo C.6a'!$F161:$AT161,Multiplicadores!$D$42:$AR$42,Multiplicadores!$D$49:$AR$49)/Multiplicadores!$D$49</f>
        <v>0</v>
      </c>
      <c r="I39" s="260"/>
      <c r="J39" s="261"/>
      <c r="K39" s="309">
        <f>SUMPRODUCT('Anexo C.6b'!$F161:$AT161,Multiplicadores!$D$42:$AR$42,Multiplicadores!$D$49:$AR$49)/Multiplicadores!$D$49</f>
        <v>0</v>
      </c>
      <c r="L39" s="260"/>
      <c r="M39" s="261"/>
      <c r="N39" s="309">
        <f>SUMPRODUCT('Anexo C.6c'!$F161:$AT161,Multiplicadores!$D$42:$AR$42,Multiplicadores!$D$49:$AR$49)/Multiplicadores!$D$49</f>
        <v>0</v>
      </c>
      <c r="O39" s="260"/>
      <c r="P39" s="261"/>
      <c r="Q39" s="309">
        <f>SUMPRODUCT('Anexo C.6d'!$F161:$AT161,Multiplicadores!$D$42:$AR$42,Multiplicadores!$D$49:$AR$49)/Multiplicadores!$D$49</f>
        <v>0</v>
      </c>
      <c r="R39" s="260">
        <f t="shared" si="3"/>
        <v>0</v>
      </c>
      <c r="S39" s="261">
        <f t="shared" si="3"/>
        <v>0</v>
      </c>
      <c r="T39" s="309">
        <f t="shared" si="3"/>
        <v>0</v>
      </c>
    </row>
    <row r="40" spans="1:20" s="29" customFormat="1" ht="15.75" thickBot="1" x14ac:dyDescent="0.25">
      <c r="A40" s="215"/>
      <c r="B40" s="40" t="s">
        <v>92</v>
      </c>
      <c r="C40" s="41" t="s">
        <v>87</v>
      </c>
      <c r="D40" s="454"/>
      <c r="E40" s="28"/>
      <c r="F40" s="262"/>
      <c r="G40" s="263"/>
      <c r="H40" s="310">
        <f>SUMPRODUCT('Anexo C.6a'!$F162:$AT162,Multiplicadores!$D$42:$AR$42,Multiplicadores!$D$49:$AR$49)/Multiplicadores!$D$49</f>
        <v>0</v>
      </c>
      <c r="I40" s="262"/>
      <c r="J40" s="263"/>
      <c r="K40" s="310">
        <f>SUMPRODUCT('Anexo C.6b'!$F162:$AT162,Multiplicadores!$D$42:$AR$42,Multiplicadores!$D$49:$AR$49)/Multiplicadores!$D$49</f>
        <v>0</v>
      </c>
      <c r="L40" s="262"/>
      <c r="M40" s="263"/>
      <c r="N40" s="310">
        <f>SUMPRODUCT('Anexo C.6c'!$F162:$AT162,Multiplicadores!$D$42:$AR$42,Multiplicadores!$D$49:$AR$49)/Multiplicadores!$D$49</f>
        <v>0</v>
      </c>
      <c r="O40" s="262"/>
      <c r="P40" s="263"/>
      <c r="Q40" s="310">
        <f>SUMPRODUCT('Anexo C.6d'!$F162:$AT162,Multiplicadores!$D$42:$AR$42,Multiplicadores!$D$49:$AR$49)/Multiplicadores!$D$49</f>
        <v>0</v>
      </c>
      <c r="R40" s="262">
        <f t="shared" si="3"/>
        <v>0</v>
      </c>
      <c r="S40" s="263">
        <f t="shared" si="3"/>
        <v>0</v>
      </c>
      <c r="T40" s="310">
        <f t="shared" si="3"/>
        <v>0</v>
      </c>
    </row>
    <row r="41" spans="1:20" ht="15" thickBot="1" x14ac:dyDescent="0.25">
      <c r="A41" s="27"/>
      <c r="B41" s="27"/>
      <c r="C41" s="27"/>
      <c r="D41" s="27"/>
      <c r="E41" s="27"/>
      <c r="F41" s="176"/>
      <c r="G41" s="176"/>
      <c r="H41" s="176"/>
      <c r="I41" s="176"/>
      <c r="J41" s="176"/>
      <c r="K41" s="176"/>
      <c r="L41" s="176"/>
      <c r="M41" s="176"/>
      <c r="N41" s="176"/>
      <c r="O41" s="176"/>
      <c r="P41" s="176"/>
      <c r="Q41" s="176"/>
      <c r="R41" s="176"/>
      <c r="S41" s="176"/>
      <c r="T41" s="176"/>
    </row>
    <row r="42" spans="1:20" s="29" customFormat="1" ht="15.75" thickBot="1" x14ac:dyDescent="0.25">
      <c r="A42" s="210" t="s">
        <v>94</v>
      </c>
      <c r="B42" s="211"/>
      <c r="C42" s="211"/>
      <c r="D42" s="212"/>
      <c r="E42" s="28"/>
      <c r="F42" s="254">
        <f t="shared" ref="F42:Q42" si="4">SUM(F43:F53)</f>
        <v>0</v>
      </c>
      <c r="G42" s="255">
        <f t="shared" si="4"/>
        <v>0</v>
      </c>
      <c r="H42" s="255">
        <f t="shared" si="4"/>
        <v>0</v>
      </c>
      <c r="I42" s="254">
        <f t="shared" si="4"/>
        <v>0</v>
      </c>
      <c r="J42" s="255">
        <f t="shared" si="4"/>
        <v>0</v>
      </c>
      <c r="K42" s="255">
        <f t="shared" si="4"/>
        <v>0</v>
      </c>
      <c r="L42" s="254">
        <f t="shared" si="4"/>
        <v>0</v>
      </c>
      <c r="M42" s="255">
        <f t="shared" si="4"/>
        <v>0</v>
      </c>
      <c r="N42" s="255">
        <f t="shared" si="4"/>
        <v>0</v>
      </c>
      <c r="O42" s="254">
        <f t="shared" si="4"/>
        <v>0</v>
      </c>
      <c r="P42" s="255">
        <f t="shared" si="4"/>
        <v>0</v>
      </c>
      <c r="Q42" s="255">
        <f t="shared" si="4"/>
        <v>0</v>
      </c>
      <c r="R42" s="254">
        <f t="shared" ref="R42:T53" si="5">F42+I42+L42+O42</f>
        <v>0</v>
      </c>
      <c r="S42" s="255">
        <f t="shared" si="5"/>
        <v>0</v>
      </c>
      <c r="T42" s="255">
        <f t="shared" si="5"/>
        <v>0</v>
      </c>
    </row>
    <row r="43" spans="1:20" ht="14.25" customHeight="1" x14ac:dyDescent="0.2">
      <c r="A43" s="213"/>
      <c r="B43" s="30" t="s">
        <v>77</v>
      </c>
      <c r="C43" s="31" t="s">
        <v>71</v>
      </c>
      <c r="D43" s="453" t="s">
        <v>54</v>
      </c>
      <c r="E43" s="45"/>
      <c r="F43" s="256"/>
      <c r="G43" s="257"/>
      <c r="H43" s="307">
        <f>SUMPRODUCT('Anexo C.6a'!$F165:$AT165,Multiplicadores!$D$42:$AR$42,Multiplicadores!$D$49:$AR$49)/Multiplicadores!$D$49</f>
        <v>0</v>
      </c>
      <c r="I43" s="256"/>
      <c r="J43" s="257"/>
      <c r="K43" s="307">
        <f>SUMPRODUCT('Anexo C.6b'!$F165:$AT165,Multiplicadores!$D$42:$AR$42,Multiplicadores!$D$49:$AR$49)/Multiplicadores!$D$49</f>
        <v>0</v>
      </c>
      <c r="L43" s="256"/>
      <c r="M43" s="257"/>
      <c r="N43" s="307">
        <f>SUMPRODUCT('Anexo C.6c'!$F165:$AT165,Multiplicadores!$D$42:$AR$42,Multiplicadores!$D$49:$AR$49)/Multiplicadores!$D$49</f>
        <v>0</v>
      </c>
      <c r="O43" s="256"/>
      <c r="P43" s="257"/>
      <c r="Q43" s="307">
        <f>SUMPRODUCT('Anexo C.6d'!$F165:$AT165,Multiplicadores!$D$42:$AR$42,Multiplicadores!$D$49:$AR$49)/Multiplicadores!$D$49</f>
        <v>0</v>
      </c>
      <c r="R43" s="256">
        <f t="shared" si="5"/>
        <v>0</v>
      </c>
      <c r="S43" s="257">
        <f t="shared" si="5"/>
        <v>0</v>
      </c>
      <c r="T43" s="307">
        <f t="shared" si="5"/>
        <v>0</v>
      </c>
    </row>
    <row r="44" spans="1:20" x14ac:dyDescent="0.2">
      <c r="A44" s="214"/>
      <c r="B44" s="30" t="s">
        <v>78</v>
      </c>
      <c r="C44" s="31" t="s">
        <v>72</v>
      </c>
      <c r="D44" s="453"/>
      <c r="E44" s="45"/>
      <c r="F44" s="260"/>
      <c r="G44" s="261"/>
      <c r="H44" s="309">
        <f>SUMPRODUCT('Anexo C.6a'!$F166:$AT166,Multiplicadores!$D$42:$AR$42,Multiplicadores!$D$49:$AR$49)/Multiplicadores!$D$49</f>
        <v>0</v>
      </c>
      <c r="I44" s="260"/>
      <c r="J44" s="261"/>
      <c r="K44" s="309">
        <f>SUMPRODUCT('Anexo C.6b'!$F166:$AT166,Multiplicadores!$D$42:$AR$42,Multiplicadores!$D$49:$AR$49)/Multiplicadores!$D$49</f>
        <v>0</v>
      </c>
      <c r="L44" s="260"/>
      <c r="M44" s="261"/>
      <c r="N44" s="309">
        <f>SUMPRODUCT('Anexo C.6c'!$F166:$AT166,Multiplicadores!$D$42:$AR$42,Multiplicadores!$D$49:$AR$49)/Multiplicadores!$D$49</f>
        <v>0</v>
      </c>
      <c r="O44" s="260"/>
      <c r="P44" s="261"/>
      <c r="Q44" s="309">
        <f>SUMPRODUCT('Anexo C.6d'!$F166:$AT166,Multiplicadores!$D$42:$AR$42,Multiplicadores!$D$49:$AR$49)/Multiplicadores!$D$49</f>
        <v>0</v>
      </c>
      <c r="R44" s="260">
        <f t="shared" si="5"/>
        <v>0</v>
      </c>
      <c r="S44" s="261">
        <f t="shared" si="5"/>
        <v>0</v>
      </c>
      <c r="T44" s="309">
        <f t="shared" si="5"/>
        <v>0</v>
      </c>
    </row>
    <row r="45" spans="1:20" x14ac:dyDescent="0.2">
      <c r="A45" s="214"/>
      <c r="B45" s="30" t="s">
        <v>79</v>
      </c>
      <c r="C45" s="31" t="s">
        <v>73</v>
      </c>
      <c r="D45" s="453"/>
      <c r="E45" s="45"/>
      <c r="F45" s="260"/>
      <c r="G45" s="261"/>
      <c r="H45" s="309">
        <f>SUMPRODUCT('Anexo C.6a'!$F167:$AT167,Multiplicadores!$D$42:$AR$42,Multiplicadores!$D$49:$AR$49)/Multiplicadores!$D$49</f>
        <v>0</v>
      </c>
      <c r="I45" s="260"/>
      <c r="J45" s="261"/>
      <c r="K45" s="309">
        <f>SUMPRODUCT('Anexo C.6b'!$F167:$AT167,Multiplicadores!$D$42:$AR$42,Multiplicadores!$D$49:$AR$49)/Multiplicadores!$D$49</f>
        <v>0</v>
      </c>
      <c r="L45" s="260"/>
      <c r="M45" s="261"/>
      <c r="N45" s="309">
        <f>SUMPRODUCT('Anexo C.6c'!$F167:$AT167,Multiplicadores!$D$42:$AR$42,Multiplicadores!$D$49:$AR$49)/Multiplicadores!$D$49</f>
        <v>0</v>
      </c>
      <c r="O45" s="260"/>
      <c r="P45" s="261"/>
      <c r="Q45" s="309">
        <f>SUMPRODUCT('Anexo C.6d'!$F167:$AT167,Multiplicadores!$D$42:$AR$42,Multiplicadores!$D$49:$AR$49)/Multiplicadores!$D$49</f>
        <v>0</v>
      </c>
      <c r="R45" s="260">
        <f t="shared" si="5"/>
        <v>0</v>
      </c>
      <c r="S45" s="261">
        <f t="shared" si="5"/>
        <v>0</v>
      </c>
      <c r="T45" s="309">
        <f t="shared" si="5"/>
        <v>0</v>
      </c>
    </row>
    <row r="46" spans="1:20" x14ac:dyDescent="0.2">
      <c r="A46" s="214"/>
      <c r="B46" s="30" t="s">
        <v>80</v>
      </c>
      <c r="C46" s="31" t="s">
        <v>74</v>
      </c>
      <c r="D46" s="453"/>
      <c r="E46" s="45"/>
      <c r="F46" s="260"/>
      <c r="G46" s="261"/>
      <c r="H46" s="309">
        <f>SUMPRODUCT('Anexo C.6a'!$F168:$AT168,Multiplicadores!$D$42:$AR$42,Multiplicadores!$D$49:$AR$49)/Multiplicadores!$D$49</f>
        <v>0</v>
      </c>
      <c r="I46" s="260"/>
      <c r="J46" s="261"/>
      <c r="K46" s="309">
        <f>SUMPRODUCT('Anexo C.6b'!$F168:$AT168,Multiplicadores!$D$42:$AR$42,Multiplicadores!$D$49:$AR$49)/Multiplicadores!$D$49</f>
        <v>0</v>
      </c>
      <c r="L46" s="260"/>
      <c r="M46" s="261"/>
      <c r="N46" s="309">
        <f>SUMPRODUCT('Anexo C.6c'!$F168:$AT168,Multiplicadores!$D$42:$AR$42,Multiplicadores!$D$49:$AR$49)/Multiplicadores!$D$49</f>
        <v>0</v>
      </c>
      <c r="O46" s="260"/>
      <c r="P46" s="261"/>
      <c r="Q46" s="309">
        <f>SUMPRODUCT('Anexo C.6d'!$F168:$AT168,Multiplicadores!$D$42:$AR$42,Multiplicadores!$D$49:$AR$49)/Multiplicadores!$D$49</f>
        <v>0</v>
      </c>
      <c r="R46" s="260">
        <f t="shared" si="5"/>
        <v>0</v>
      </c>
      <c r="S46" s="261">
        <f t="shared" si="5"/>
        <v>0</v>
      </c>
      <c r="T46" s="309">
        <f t="shared" si="5"/>
        <v>0</v>
      </c>
    </row>
    <row r="47" spans="1:20" x14ac:dyDescent="0.2">
      <c r="A47" s="214"/>
      <c r="B47" s="30" t="s">
        <v>81</v>
      </c>
      <c r="C47" s="31" t="s">
        <v>75</v>
      </c>
      <c r="D47" s="453"/>
      <c r="E47" s="45"/>
      <c r="F47" s="260"/>
      <c r="G47" s="261"/>
      <c r="H47" s="309">
        <f>SUMPRODUCT('Anexo C.6a'!$F169:$AT169,Multiplicadores!$D$42:$AR$42,Multiplicadores!$D$49:$AR$49)/Multiplicadores!$D$49</f>
        <v>0</v>
      </c>
      <c r="I47" s="260"/>
      <c r="J47" s="261"/>
      <c r="K47" s="309">
        <f>SUMPRODUCT('Anexo C.6b'!$F169:$AT169,Multiplicadores!$D$42:$AR$42,Multiplicadores!$D$49:$AR$49)/Multiplicadores!$D$49</f>
        <v>0</v>
      </c>
      <c r="L47" s="260"/>
      <c r="M47" s="261"/>
      <c r="N47" s="309">
        <f>SUMPRODUCT('Anexo C.6c'!$F169:$AT169,Multiplicadores!$D$42:$AR$42,Multiplicadores!$D$49:$AR$49)/Multiplicadores!$D$49</f>
        <v>0</v>
      </c>
      <c r="O47" s="260"/>
      <c r="P47" s="261"/>
      <c r="Q47" s="309">
        <f>SUMPRODUCT('Anexo C.6d'!$F169:$AT169,Multiplicadores!$D$42:$AR$42,Multiplicadores!$D$49:$AR$49)/Multiplicadores!$D$49</f>
        <v>0</v>
      </c>
      <c r="R47" s="260">
        <f t="shared" si="5"/>
        <v>0</v>
      </c>
      <c r="S47" s="261">
        <f t="shared" si="5"/>
        <v>0</v>
      </c>
      <c r="T47" s="309">
        <f t="shared" si="5"/>
        <v>0</v>
      </c>
    </row>
    <row r="48" spans="1:20" x14ac:dyDescent="0.2">
      <c r="A48" s="214"/>
      <c r="B48" s="30" t="s">
        <v>82</v>
      </c>
      <c r="C48" s="31" t="s">
        <v>76</v>
      </c>
      <c r="D48" s="453"/>
      <c r="E48" s="45"/>
      <c r="F48" s="260"/>
      <c r="G48" s="261"/>
      <c r="H48" s="309">
        <f>SUMPRODUCT('Anexo C.6a'!$F170:$AT170,Multiplicadores!$D$42:$AR$42,Multiplicadores!$D$49:$AR$49)/Multiplicadores!$D$49</f>
        <v>0</v>
      </c>
      <c r="I48" s="260"/>
      <c r="J48" s="261"/>
      <c r="K48" s="309">
        <f>SUMPRODUCT('Anexo C.6b'!$F170:$AT170,Multiplicadores!$D$42:$AR$42,Multiplicadores!$D$49:$AR$49)/Multiplicadores!$D$49</f>
        <v>0</v>
      </c>
      <c r="L48" s="260"/>
      <c r="M48" s="261"/>
      <c r="N48" s="309">
        <f>SUMPRODUCT('Anexo C.6c'!$F170:$AT170,Multiplicadores!$D$42:$AR$42,Multiplicadores!$D$49:$AR$49)/Multiplicadores!$D$49</f>
        <v>0</v>
      </c>
      <c r="O48" s="260"/>
      <c r="P48" s="261"/>
      <c r="Q48" s="309">
        <f>SUMPRODUCT('Anexo C.6d'!$F170:$AT170,Multiplicadores!$D$42:$AR$42,Multiplicadores!$D$49:$AR$49)/Multiplicadores!$D$49</f>
        <v>0</v>
      </c>
      <c r="R48" s="260">
        <f t="shared" si="5"/>
        <v>0</v>
      </c>
      <c r="S48" s="261">
        <f t="shared" si="5"/>
        <v>0</v>
      </c>
      <c r="T48" s="309">
        <f t="shared" si="5"/>
        <v>0</v>
      </c>
    </row>
    <row r="49" spans="1:20" x14ac:dyDescent="0.2">
      <c r="A49" s="214"/>
      <c r="B49" s="30" t="s">
        <v>88</v>
      </c>
      <c r="C49" s="31" t="s">
        <v>83</v>
      </c>
      <c r="D49" s="453"/>
      <c r="E49" s="45"/>
      <c r="F49" s="260"/>
      <c r="G49" s="261"/>
      <c r="H49" s="309">
        <f>SUMPRODUCT('Anexo C.6a'!$F171:$AT171,Multiplicadores!$D$42:$AR$42,Multiplicadores!$D$49:$AR$49)/Multiplicadores!$D$49</f>
        <v>0</v>
      </c>
      <c r="I49" s="260"/>
      <c r="J49" s="261"/>
      <c r="K49" s="309">
        <f>SUMPRODUCT('Anexo C.6b'!$F171:$AT171,Multiplicadores!$D$42:$AR$42,Multiplicadores!$D$49:$AR$49)/Multiplicadores!$D$49</f>
        <v>0</v>
      </c>
      <c r="L49" s="260"/>
      <c r="M49" s="261"/>
      <c r="N49" s="309">
        <f>SUMPRODUCT('Anexo C.6c'!$F171:$AT171,Multiplicadores!$D$42:$AR$42,Multiplicadores!$D$49:$AR$49)/Multiplicadores!$D$49</f>
        <v>0</v>
      </c>
      <c r="O49" s="260"/>
      <c r="P49" s="261"/>
      <c r="Q49" s="309">
        <f>SUMPRODUCT('Anexo C.6d'!$F171:$AT171,Multiplicadores!$D$42:$AR$42,Multiplicadores!$D$49:$AR$49)/Multiplicadores!$D$49</f>
        <v>0</v>
      </c>
      <c r="R49" s="260">
        <f t="shared" si="5"/>
        <v>0</v>
      </c>
      <c r="S49" s="261">
        <f t="shared" si="5"/>
        <v>0</v>
      </c>
      <c r="T49" s="309">
        <f t="shared" si="5"/>
        <v>0</v>
      </c>
    </row>
    <row r="50" spans="1:20" x14ac:dyDescent="0.2">
      <c r="A50" s="214"/>
      <c r="B50" s="30" t="s">
        <v>89</v>
      </c>
      <c r="C50" s="31" t="s">
        <v>84</v>
      </c>
      <c r="D50" s="453"/>
      <c r="E50" s="45"/>
      <c r="F50" s="260"/>
      <c r="G50" s="261"/>
      <c r="H50" s="309">
        <f>SUMPRODUCT('Anexo C.6a'!$F172:$AT172,Multiplicadores!$D$42:$AR$42,Multiplicadores!$D$49:$AR$49)/Multiplicadores!$D$49</f>
        <v>0</v>
      </c>
      <c r="I50" s="260"/>
      <c r="J50" s="261"/>
      <c r="K50" s="309">
        <f>SUMPRODUCT('Anexo C.6b'!$F172:$AT172,Multiplicadores!$D$42:$AR$42,Multiplicadores!$D$49:$AR$49)/Multiplicadores!$D$49</f>
        <v>0</v>
      </c>
      <c r="L50" s="260"/>
      <c r="M50" s="261"/>
      <c r="N50" s="309">
        <f>SUMPRODUCT('Anexo C.6c'!$F172:$AT172,Multiplicadores!$D$42:$AR$42,Multiplicadores!$D$49:$AR$49)/Multiplicadores!$D$49</f>
        <v>0</v>
      </c>
      <c r="O50" s="260"/>
      <c r="P50" s="261"/>
      <c r="Q50" s="309">
        <f>SUMPRODUCT('Anexo C.6d'!$F172:$AT172,Multiplicadores!$D$42:$AR$42,Multiplicadores!$D$49:$AR$49)/Multiplicadores!$D$49</f>
        <v>0</v>
      </c>
      <c r="R50" s="260">
        <f t="shared" si="5"/>
        <v>0</v>
      </c>
      <c r="S50" s="261">
        <f t="shared" si="5"/>
        <v>0</v>
      </c>
      <c r="T50" s="309">
        <f t="shared" si="5"/>
        <v>0</v>
      </c>
    </row>
    <row r="51" spans="1:20" x14ac:dyDescent="0.2">
      <c r="A51" s="214"/>
      <c r="B51" s="30" t="s">
        <v>90</v>
      </c>
      <c r="C51" s="31" t="s">
        <v>85</v>
      </c>
      <c r="D51" s="453"/>
      <c r="E51" s="45"/>
      <c r="F51" s="260"/>
      <c r="G51" s="261"/>
      <c r="H51" s="309">
        <f>SUMPRODUCT('Anexo C.6a'!$F173:$AT173,Multiplicadores!$D$42:$AR$42,Multiplicadores!$D$49:$AR$49)/Multiplicadores!$D$49</f>
        <v>0</v>
      </c>
      <c r="I51" s="260"/>
      <c r="J51" s="261"/>
      <c r="K51" s="309">
        <f>SUMPRODUCT('Anexo C.6b'!$F173:$AT173,Multiplicadores!$D$42:$AR$42,Multiplicadores!$D$49:$AR$49)/Multiplicadores!$D$49</f>
        <v>0</v>
      </c>
      <c r="L51" s="260"/>
      <c r="M51" s="261"/>
      <c r="N51" s="309">
        <f>SUMPRODUCT('Anexo C.6c'!$F173:$AT173,Multiplicadores!$D$42:$AR$42,Multiplicadores!$D$49:$AR$49)/Multiplicadores!$D$49</f>
        <v>0</v>
      </c>
      <c r="O51" s="260"/>
      <c r="P51" s="261"/>
      <c r="Q51" s="309">
        <f>SUMPRODUCT('Anexo C.6d'!$F173:$AT173,Multiplicadores!$D$42:$AR$42,Multiplicadores!$D$49:$AR$49)/Multiplicadores!$D$49</f>
        <v>0</v>
      </c>
      <c r="R51" s="260">
        <f t="shared" si="5"/>
        <v>0</v>
      </c>
      <c r="S51" s="261">
        <f t="shared" si="5"/>
        <v>0</v>
      </c>
      <c r="T51" s="309">
        <f t="shared" si="5"/>
        <v>0</v>
      </c>
    </row>
    <row r="52" spans="1:20" s="29" customFormat="1" ht="15" x14ac:dyDescent="0.2">
      <c r="A52" s="214"/>
      <c r="B52" s="35" t="s">
        <v>91</v>
      </c>
      <c r="C52" s="36" t="s">
        <v>86</v>
      </c>
      <c r="D52" s="453"/>
      <c r="E52" s="28"/>
      <c r="F52" s="260"/>
      <c r="G52" s="261"/>
      <c r="H52" s="309">
        <f>SUMPRODUCT('Anexo C.6a'!$F174:$AT174,Multiplicadores!$D$42:$AR$42,Multiplicadores!$D$49:$AR$49)/Multiplicadores!$D$49</f>
        <v>0</v>
      </c>
      <c r="I52" s="260"/>
      <c r="J52" s="261"/>
      <c r="K52" s="309">
        <f>SUMPRODUCT('Anexo C.6b'!$F174:$AT174,Multiplicadores!$D$42:$AR$42,Multiplicadores!$D$49:$AR$49)/Multiplicadores!$D$49</f>
        <v>0</v>
      </c>
      <c r="L52" s="260"/>
      <c r="M52" s="261"/>
      <c r="N52" s="309">
        <f>SUMPRODUCT('Anexo C.6c'!$F174:$AT174,Multiplicadores!$D$42:$AR$42,Multiplicadores!$D$49:$AR$49)/Multiplicadores!$D$49</f>
        <v>0</v>
      </c>
      <c r="O52" s="260"/>
      <c r="P52" s="261"/>
      <c r="Q52" s="309">
        <f>SUMPRODUCT('Anexo C.6d'!$F174:$AT174,Multiplicadores!$D$42:$AR$42,Multiplicadores!$D$49:$AR$49)/Multiplicadores!$D$49</f>
        <v>0</v>
      </c>
      <c r="R52" s="260">
        <f t="shared" si="5"/>
        <v>0</v>
      </c>
      <c r="S52" s="261">
        <f t="shared" si="5"/>
        <v>0</v>
      </c>
      <c r="T52" s="309">
        <f t="shared" si="5"/>
        <v>0</v>
      </c>
    </row>
    <row r="53" spans="1:20" s="29" customFormat="1" ht="15.75" thickBot="1" x14ac:dyDescent="0.25">
      <c r="A53" s="215"/>
      <c r="B53" s="40" t="s">
        <v>92</v>
      </c>
      <c r="C53" s="41" t="s">
        <v>87</v>
      </c>
      <c r="D53" s="454"/>
      <c r="E53" s="28"/>
      <c r="F53" s="262"/>
      <c r="G53" s="263"/>
      <c r="H53" s="310">
        <f>SUMPRODUCT('Anexo C.6a'!$F175:$AT175,Multiplicadores!$D$42:$AR$42,Multiplicadores!$D$49:$AR$49)/Multiplicadores!$D$49</f>
        <v>0</v>
      </c>
      <c r="I53" s="262"/>
      <c r="J53" s="263"/>
      <c r="K53" s="310">
        <f>SUMPRODUCT('Anexo C.6b'!$F175:$AT175,Multiplicadores!$D$42:$AR$42,Multiplicadores!$D$49:$AR$49)/Multiplicadores!$D$49</f>
        <v>0</v>
      </c>
      <c r="L53" s="262"/>
      <c r="M53" s="263"/>
      <c r="N53" s="310">
        <f>SUMPRODUCT('Anexo C.6c'!$F175:$AT175,Multiplicadores!$D$42:$AR$42,Multiplicadores!$D$49:$AR$49)/Multiplicadores!$D$49</f>
        <v>0</v>
      </c>
      <c r="O53" s="262"/>
      <c r="P53" s="263"/>
      <c r="Q53" s="310">
        <f>SUMPRODUCT('Anexo C.6d'!$F175:$AT175,Multiplicadores!$D$42:$AR$42,Multiplicadores!$D$49:$AR$49)/Multiplicadores!$D$49</f>
        <v>0</v>
      </c>
      <c r="R53" s="262">
        <f t="shared" si="5"/>
        <v>0</v>
      </c>
      <c r="S53" s="263">
        <f t="shared" si="5"/>
        <v>0</v>
      </c>
      <c r="T53" s="310">
        <f t="shared" si="5"/>
        <v>0</v>
      </c>
    </row>
    <row r="54" spans="1:20" s="29" customFormat="1" ht="15.75" thickBot="1" x14ac:dyDescent="0.25">
      <c r="A54" s="216"/>
      <c r="B54" s="217"/>
      <c r="C54" s="45"/>
      <c r="D54" s="218"/>
      <c r="E54" s="28"/>
      <c r="F54" s="176"/>
      <c r="G54" s="176"/>
      <c r="H54" s="176"/>
      <c r="I54" s="176"/>
      <c r="J54" s="176"/>
      <c r="K54" s="176"/>
      <c r="L54" s="176"/>
      <c r="M54" s="176"/>
      <c r="N54" s="176"/>
      <c r="O54" s="176"/>
      <c r="P54" s="176"/>
      <c r="Q54" s="176"/>
      <c r="R54" s="176"/>
      <c r="S54" s="176"/>
      <c r="T54" s="176"/>
    </row>
    <row r="55" spans="1:20" s="29" customFormat="1" ht="15.75" thickBot="1" x14ac:dyDescent="0.25">
      <c r="A55" s="210" t="s">
        <v>93</v>
      </c>
      <c r="B55" s="211"/>
      <c r="C55" s="211"/>
      <c r="D55" s="212"/>
      <c r="E55" s="28"/>
      <c r="F55" s="254">
        <f>SUM(F56:F66)</f>
        <v>0</v>
      </c>
      <c r="G55" s="255">
        <f>SUM(G56:G66)</f>
        <v>0</v>
      </c>
      <c r="H55" s="255">
        <f>SUM(H56:H66)</f>
        <v>0</v>
      </c>
      <c r="I55" s="254">
        <f>SUM(I56:I66)</f>
        <v>0</v>
      </c>
      <c r="J55" s="255">
        <f>SUM(J56:J66)</f>
        <v>0</v>
      </c>
      <c r="K55" s="255">
        <f t="shared" ref="K55:Q55" si="6">SUM(K56:K66)</f>
        <v>0</v>
      </c>
      <c r="L55" s="254">
        <f t="shared" si="6"/>
        <v>0</v>
      </c>
      <c r="M55" s="255">
        <f t="shared" si="6"/>
        <v>0</v>
      </c>
      <c r="N55" s="255">
        <f t="shared" si="6"/>
        <v>0</v>
      </c>
      <c r="O55" s="254">
        <f t="shared" si="6"/>
        <v>0</v>
      </c>
      <c r="P55" s="255">
        <f t="shared" si="6"/>
        <v>0</v>
      </c>
      <c r="Q55" s="255">
        <f t="shared" si="6"/>
        <v>0</v>
      </c>
      <c r="R55" s="254">
        <f t="shared" ref="R55:S66" si="7">F55+I55+L55+O55</f>
        <v>0</v>
      </c>
      <c r="S55" s="255">
        <f>G55+J55+M55+P55</f>
        <v>0</v>
      </c>
      <c r="T55" s="255">
        <f t="shared" ref="T55:T66" si="8">H55+K55+N55+Q55</f>
        <v>0</v>
      </c>
    </row>
    <row r="56" spans="1:20" ht="14.25" customHeight="1" x14ac:dyDescent="0.2">
      <c r="A56" s="213"/>
      <c r="B56" s="30" t="s">
        <v>77</v>
      </c>
      <c r="C56" s="31" t="s">
        <v>71</v>
      </c>
      <c r="D56" s="453" t="s">
        <v>54</v>
      </c>
      <c r="E56" s="45"/>
      <c r="F56" s="256"/>
      <c r="G56" s="257"/>
      <c r="H56" s="307">
        <f>SUMPRODUCT('Anexo C.6a'!$F178:$AT178,Multiplicadores!$D$42:$AR$42,Multiplicadores!$D$49:$AR$49)/Multiplicadores!$D$49</f>
        <v>0</v>
      </c>
      <c r="I56" s="256"/>
      <c r="J56" s="257"/>
      <c r="K56" s="307">
        <f>SUMPRODUCT('Anexo C.6b'!$F178:$AT178,Multiplicadores!$D$42:$AR$42,Multiplicadores!$D$49:$AR$49)/Multiplicadores!$D$49</f>
        <v>0</v>
      </c>
      <c r="L56" s="256"/>
      <c r="M56" s="257"/>
      <c r="N56" s="307">
        <f>SUMPRODUCT('Anexo C.6c'!$F178:$AT178,Multiplicadores!$D$42:$AR$42,Multiplicadores!$D$49:$AR$49)/Multiplicadores!$D$49</f>
        <v>0</v>
      </c>
      <c r="O56" s="256"/>
      <c r="P56" s="257"/>
      <c r="Q56" s="307">
        <f>SUMPRODUCT('Anexo C.6d'!$F178:$AT178,Multiplicadores!$D$42:$AR$42,Multiplicadores!$D$49:$AR$49)/Multiplicadores!$D$49</f>
        <v>0</v>
      </c>
      <c r="R56" s="256">
        <f t="shared" si="7"/>
        <v>0</v>
      </c>
      <c r="S56" s="257">
        <f t="shared" si="7"/>
        <v>0</v>
      </c>
      <c r="T56" s="307">
        <f t="shared" si="8"/>
        <v>0</v>
      </c>
    </row>
    <row r="57" spans="1:20" x14ac:dyDescent="0.2">
      <c r="A57" s="214"/>
      <c r="B57" s="30" t="s">
        <v>78</v>
      </c>
      <c r="C57" s="31" t="s">
        <v>72</v>
      </c>
      <c r="D57" s="453"/>
      <c r="E57" s="45"/>
      <c r="F57" s="260"/>
      <c r="G57" s="261"/>
      <c r="H57" s="309">
        <f>SUMPRODUCT('Anexo C.6a'!$F179:$AT179,Multiplicadores!$D$42:$AR$42,Multiplicadores!$D$49:$AR$49)/Multiplicadores!$D$49</f>
        <v>0</v>
      </c>
      <c r="I57" s="260"/>
      <c r="J57" s="261"/>
      <c r="K57" s="309">
        <f>SUMPRODUCT('Anexo C.6b'!$F179:$AT179,Multiplicadores!$D$42:$AR$42,Multiplicadores!$D$49:$AR$49)/Multiplicadores!$D$49</f>
        <v>0</v>
      </c>
      <c r="L57" s="260"/>
      <c r="M57" s="261"/>
      <c r="N57" s="309">
        <f>SUMPRODUCT('Anexo C.6c'!$F179:$AT179,Multiplicadores!$D$42:$AR$42,Multiplicadores!$D$49:$AR$49)/Multiplicadores!$D$49</f>
        <v>0</v>
      </c>
      <c r="O57" s="260"/>
      <c r="P57" s="261"/>
      <c r="Q57" s="309">
        <f>SUMPRODUCT('Anexo C.6d'!$F179:$AT179,Multiplicadores!$D$42:$AR$42,Multiplicadores!$D$49:$AR$49)/Multiplicadores!$D$49</f>
        <v>0</v>
      </c>
      <c r="R57" s="260">
        <f t="shared" si="7"/>
        <v>0</v>
      </c>
      <c r="S57" s="261">
        <f t="shared" si="7"/>
        <v>0</v>
      </c>
      <c r="T57" s="309">
        <f t="shared" si="8"/>
        <v>0</v>
      </c>
    </row>
    <row r="58" spans="1:20" x14ac:dyDescent="0.2">
      <c r="A58" s="214"/>
      <c r="B58" s="30" t="s">
        <v>79</v>
      </c>
      <c r="C58" s="31" t="s">
        <v>73</v>
      </c>
      <c r="D58" s="453"/>
      <c r="E58" s="45"/>
      <c r="F58" s="260"/>
      <c r="G58" s="261"/>
      <c r="H58" s="309">
        <f>SUMPRODUCT('Anexo C.6a'!$F180:$AT180,Multiplicadores!$D$42:$AR$42,Multiplicadores!$D$49:$AR$49)/Multiplicadores!$D$49</f>
        <v>0</v>
      </c>
      <c r="I58" s="260"/>
      <c r="J58" s="261"/>
      <c r="K58" s="309">
        <f>SUMPRODUCT('Anexo C.6b'!$F180:$AT180,Multiplicadores!$D$42:$AR$42,Multiplicadores!$D$49:$AR$49)/Multiplicadores!$D$49</f>
        <v>0</v>
      </c>
      <c r="L58" s="260"/>
      <c r="M58" s="261"/>
      <c r="N58" s="309">
        <f>SUMPRODUCT('Anexo C.6c'!$F180:$AT180,Multiplicadores!$D$42:$AR$42,Multiplicadores!$D$49:$AR$49)/Multiplicadores!$D$49</f>
        <v>0</v>
      </c>
      <c r="O58" s="260"/>
      <c r="P58" s="261"/>
      <c r="Q58" s="309">
        <f>SUMPRODUCT('Anexo C.6d'!$F180:$AT180,Multiplicadores!$D$42:$AR$42,Multiplicadores!$D$49:$AR$49)/Multiplicadores!$D$49</f>
        <v>0</v>
      </c>
      <c r="R58" s="260">
        <f t="shared" si="7"/>
        <v>0</v>
      </c>
      <c r="S58" s="261">
        <f t="shared" si="7"/>
        <v>0</v>
      </c>
      <c r="T58" s="309">
        <f t="shared" si="8"/>
        <v>0</v>
      </c>
    </row>
    <row r="59" spans="1:20" x14ac:dyDescent="0.2">
      <c r="A59" s="214"/>
      <c r="B59" s="30" t="s">
        <v>80</v>
      </c>
      <c r="C59" s="31" t="s">
        <v>74</v>
      </c>
      <c r="D59" s="453"/>
      <c r="E59" s="45"/>
      <c r="F59" s="260"/>
      <c r="G59" s="261"/>
      <c r="H59" s="309">
        <f>SUMPRODUCT('Anexo C.6a'!$F181:$AT181,Multiplicadores!$D$42:$AR$42,Multiplicadores!$D$49:$AR$49)/Multiplicadores!$D$49</f>
        <v>0</v>
      </c>
      <c r="I59" s="260"/>
      <c r="J59" s="261"/>
      <c r="K59" s="309">
        <f>SUMPRODUCT('Anexo C.6b'!$F181:$AT181,Multiplicadores!$D$42:$AR$42,Multiplicadores!$D$49:$AR$49)/Multiplicadores!$D$49</f>
        <v>0</v>
      </c>
      <c r="L59" s="260"/>
      <c r="M59" s="261"/>
      <c r="N59" s="309">
        <f>SUMPRODUCT('Anexo C.6c'!$F181:$AT181,Multiplicadores!$D$42:$AR$42,Multiplicadores!$D$49:$AR$49)/Multiplicadores!$D$49</f>
        <v>0</v>
      </c>
      <c r="O59" s="260"/>
      <c r="P59" s="261"/>
      <c r="Q59" s="309">
        <f>SUMPRODUCT('Anexo C.6d'!$F181:$AT181,Multiplicadores!$D$42:$AR$42,Multiplicadores!$D$49:$AR$49)/Multiplicadores!$D$49</f>
        <v>0</v>
      </c>
      <c r="R59" s="260">
        <f t="shared" si="7"/>
        <v>0</v>
      </c>
      <c r="S59" s="261">
        <f t="shared" si="7"/>
        <v>0</v>
      </c>
      <c r="T59" s="309">
        <f t="shared" si="8"/>
        <v>0</v>
      </c>
    </row>
    <row r="60" spans="1:20" x14ac:dyDescent="0.2">
      <c r="A60" s="214"/>
      <c r="B60" s="30" t="s">
        <v>81</v>
      </c>
      <c r="C60" s="31" t="s">
        <v>75</v>
      </c>
      <c r="D60" s="453"/>
      <c r="E60" s="45"/>
      <c r="F60" s="260"/>
      <c r="G60" s="261"/>
      <c r="H60" s="309">
        <f>SUMPRODUCT('Anexo C.6a'!$F182:$AT182,Multiplicadores!$D$42:$AR$42,Multiplicadores!$D$49:$AR$49)/Multiplicadores!$D$49</f>
        <v>0</v>
      </c>
      <c r="I60" s="260"/>
      <c r="J60" s="261"/>
      <c r="K60" s="309">
        <f>SUMPRODUCT('Anexo C.6b'!$F182:$AT182,Multiplicadores!$D$42:$AR$42,Multiplicadores!$D$49:$AR$49)/Multiplicadores!$D$49</f>
        <v>0</v>
      </c>
      <c r="L60" s="260"/>
      <c r="M60" s="261"/>
      <c r="N60" s="309">
        <f>SUMPRODUCT('Anexo C.6c'!$F182:$AT182,Multiplicadores!$D$42:$AR$42,Multiplicadores!$D$49:$AR$49)/Multiplicadores!$D$49</f>
        <v>0</v>
      </c>
      <c r="O60" s="260"/>
      <c r="P60" s="261"/>
      <c r="Q60" s="309">
        <f>SUMPRODUCT('Anexo C.6d'!$F182:$AT182,Multiplicadores!$D$42:$AR$42,Multiplicadores!$D$49:$AR$49)/Multiplicadores!$D$49</f>
        <v>0</v>
      </c>
      <c r="R60" s="260">
        <f t="shared" si="7"/>
        <v>0</v>
      </c>
      <c r="S60" s="261">
        <f t="shared" si="7"/>
        <v>0</v>
      </c>
      <c r="T60" s="309">
        <f t="shared" si="8"/>
        <v>0</v>
      </c>
    </row>
    <row r="61" spans="1:20" x14ac:dyDescent="0.2">
      <c r="A61" s="214"/>
      <c r="B61" s="30" t="s">
        <v>82</v>
      </c>
      <c r="C61" s="31" t="s">
        <v>76</v>
      </c>
      <c r="D61" s="453"/>
      <c r="E61" s="45"/>
      <c r="F61" s="260"/>
      <c r="G61" s="261"/>
      <c r="H61" s="309">
        <f>SUMPRODUCT('Anexo C.6a'!$F183:$AT183,Multiplicadores!$D$42:$AR$42,Multiplicadores!$D$49:$AR$49)/Multiplicadores!$D$49</f>
        <v>0</v>
      </c>
      <c r="I61" s="260"/>
      <c r="J61" s="261"/>
      <c r="K61" s="309">
        <f>SUMPRODUCT('Anexo C.6b'!$F183:$AT183,Multiplicadores!$D$42:$AR$42,Multiplicadores!$D$49:$AR$49)/Multiplicadores!$D$49</f>
        <v>0</v>
      </c>
      <c r="L61" s="260"/>
      <c r="M61" s="261"/>
      <c r="N61" s="309">
        <f>SUMPRODUCT('Anexo C.6c'!$F183:$AT183,Multiplicadores!$D$42:$AR$42,Multiplicadores!$D$49:$AR$49)/Multiplicadores!$D$49</f>
        <v>0</v>
      </c>
      <c r="O61" s="260"/>
      <c r="P61" s="261"/>
      <c r="Q61" s="309">
        <f>SUMPRODUCT('Anexo C.6d'!$F183:$AT183,Multiplicadores!$D$42:$AR$42,Multiplicadores!$D$49:$AR$49)/Multiplicadores!$D$49</f>
        <v>0</v>
      </c>
      <c r="R61" s="260">
        <f t="shared" si="7"/>
        <v>0</v>
      </c>
      <c r="S61" s="261">
        <f t="shared" si="7"/>
        <v>0</v>
      </c>
      <c r="T61" s="309">
        <f t="shared" si="8"/>
        <v>0</v>
      </c>
    </row>
    <row r="62" spans="1:20" x14ac:dyDescent="0.2">
      <c r="A62" s="214"/>
      <c r="B62" s="30" t="s">
        <v>88</v>
      </c>
      <c r="C62" s="31" t="s">
        <v>83</v>
      </c>
      <c r="D62" s="453"/>
      <c r="E62" s="45"/>
      <c r="F62" s="260"/>
      <c r="G62" s="261"/>
      <c r="H62" s="309">
        <f>SUMPRODUCT('Anexo C.6a'!$F184:$AT184,Multiplicadores!$D$42:$AR$42,Multiplicadores!$D$49:$AR$49)/Multiplicadores!$D$49</f>
        <v>0</v>
      </c>
      <c r="I62" s="260"/>
      <c r="J62" s="261"/>
      <c r="K62" s="309">
        <f>SUMPRODUCT('Anexo C.6b'!$F184:$AT184,Multiplicadores!$D$42:$AR$42,Multiplicadores!$D$49:$AR$49)/Multiplicadores!$D$49</f>
        <v>0</v>
      </c>
      <c r="L62" s="260"/>
      <c r="M62" s="261"/>
      <c r="N62" s="309">
        <f>SUMPRODUCT('Anexo C.6c'!$F184:$AT184,Multiplicadores!$D$42:$AR$42,Multiplicadores!$D$49:$AR$49)/Multiplicadores!$D$49</f>
        <v>0</v>
      </c>
      <c r="O62" s="260"/>
      <c r="P62" s="261"/>
      <c r="Q62" s="309">
        <f>SUMPRODUCT('Anexo C.6d'!$F184:$AT184,Multiplicadores!$D$42:$AR$42,Multiplicadores!$D$49:$AR$49)/Multiplicadores!$D$49</f>
        <v>0</v>
      </c>
      <c r="R62" s="260">
        <f t="shared" si="7"/>
        <v>0</v>
      </c>
      <c r="S62" s="261">
        <f t="shared" si="7"/>
        <v>0</v>
      </c>
      <c r="T62" s="309">
        <f t="shared" si="8"/>
        <v>0</v>
      </c>
    </row>
    <row r="63" spans="1:20" x14ac:dyDescent="0.2">
      <c r="A63" s="214"/>
      <c r="B63" s="30" t="s">
        <v>89</v>
      </c>
      <c r="C63" s="31" t="s">
        <v>84</v>
      </c>
      <c r="D63" s="453"/>
      <c r="E63" s="45"/>
      <c r="F63" s="260"/>
      <c r="G63" s="261"/>
      <c r="H63" s="309">
        <f>SUMPRODUCT('Anexo C.6a'!$F185:$AT185,Multiplicadores!$D$42:$AR$42,Multiplicadores!$D$49:$AR$49)/Multiplicadores!$D$49</f>
        <v>0</v>
      </c>
      <c r="I63" s="260"/>
      <c r="J63" s="261"/>
      <c r="K63" s="309">
        <f>SUMPRODUCT('Anexo C.6b'!$F185:$AT185,Multiplicadores!$D$42:$AR$42,Multiplicadores!$D$49:$AR$49)/Multiplicadores!$D$49</f>
        <v>0</v>
      </c>
      <c r="L63" s="260"/>
      <c r="M63" s="261"/>
      <c r="N63" s="309">
        <f>SUMPRODUCT('Anexo C.6c'!$F185:$AT185,Multiplicadores!$D$42:$AR$42,Multiplicadores!$D$49:$AR$49)/Multiplicadores!$D$49</f>
        <v>0</v>
      </c>
      <c r="O63" s="260"/>
      <c r="P63" s="261"/>
      <c r="Q63" s="309">
        <f>SUMPRODUCT('Anexo C.6d'!$F185:$AT185,Multiplicadores!$D$42:$AR$42,Multiplicadores!$D$49:$AR$49)/Multiplicadores!$D$49</f>
        <v>0</v>
      </c>
      <c r="R63" s="260">
        <f t="shared" si="7"/>
        <v>0</v>
      </c>
      <c r="S63" s="261">
        <f t="shared" si="7"/>
        <v>0</v>
      </c>
      <c r="T63" s="309">
        <f t="shared" si="8"/>
        <v>0</v>
      </c>
    </row>
    <row r="64" spans="1:20" x14ac:dyDescent="0.2">
      <c r="A64" s="214"/>
      <c r="B64" s="30" t="s">
        <v>90</v>
      </c>
      <c r="C64" s="31" t="s">
        <v>85</v>
      </c>
      <c r="D64" s="453"/>
      <c r="E64" s="45"/>
      <c r="F64" s="260"/>
      <c r="G64" s="261"/>
      <c r="H64" s="309">
        <f>SUMPRODUCT('Anexo C.6a'!$F186:$AT186,Multiplicadores!$D$42:$AR$42,Multiplicadores!$D$49:$AR$49)/Multiplicadores!$D$49</f>
        <v>0</v>
      </c>
      <c r="I64" s="260"/>
      <c r="J64" s="261"/>
      <c r="K64" s="309">
        <f>SUMPRODUCT('Anexo C.6b'!$F186:$AT186,Multiplicadores!$D$42:$AR$42,Multiplicadores!$D$49:$AR$49)/Multiplicadores!$D$49</f>
        <v>0</v>
      </c>
      <c r="L64" s="260"/>
      <c r="M64" s="261"/>
      <c r="N64" s="309">
        <f>SUMPRODUCT('Anexo C.6c'!$F186:$AT186,Multiplicadores!$D$42:$AR$42,Multiplicadores!$D$49:$AR$49)/Multiplicadores!$D$49</f>
        <v>0</v>
      </c>
      <c r="O64" s="260"/>
      <c r="P64" s="261"/>
      <c r="Q64" s="309">
        <f>SUMPRODUCT('Anexo C.6d'!$F186:$AT186,Multiplicadores!$D$42:$AR$42,Multiplicadores!$D$49:$AR$49)/Multiplicadores!$D$49</f>
        <v>0</v>
      </c>
      <c r="R64" s="260">
        <f t="shared" si="7"/>
        <v>0</v>
      </c>
      <c r="S64" s="261">
        <f t="shared" si="7"/>
        <v>0</v>
      </c>
      <c r="T64" s="309">
        <f t="shared" si="8"/>
        <v>0</v>
      </c>
    </row>
    <row r="65" spans="1:20" s="29" customFormat="1" ht="15" x14ac:dyDescent="0.2">
      <c r="A65" s="214"/>
      <c r="B65" s="35" t="s">
        <v>91</v>
      </c>
      <c r="C65" s="36" t="s">
        <v>86</v>
      </c>
      <c r="D65" s="453"/>
      <c r="E65" s="28"/>
      <c r="F65" s="260"/>
      <c r="G65" s="261"/>
      <c r="H65" s="309">
        <f>SUMPRODUCT('Anexo C.6a'!$F187:$AT187,Multiplicadores!$D$42:$AR$42,Multiplicadores!$D$49:$AR$49)/Multiplicadores!$D$49</f>
        <v>0</v>
      </c>
      <c r="I65" s="260"/>
      <c r="J65" s="261"/>
      <c r="K65" s="309">
        <f>SUMPRODUCT('Anexo C.6b'!$F187:$AT187,Multiplicadores!$D$42:$AR$42,Multiplicadores!$D$49:$AR$49)/Multiplicadores!$D$49</f>
        <v>0</v>
      </c>
      <c r="L65" s="260"/>
      <c r="M65" s="261"/>
      <c r="N65" s="309">
        <f>SUMPRODUCT('Anexo C.6c'!$F187:$AT187,Multiplicadores!$D$42:$AR$42,Multiplicadores!$D$49:$AR$49)/Multiplicadores!$D$49</f>
        <v>0</v>
      </c>
      <c r="O65" s="260"/>
      <c r="P65" s="261"/>
      <c r="Q65" s="309">
        <f>SUMPRODUCT('Anexo C.6d'!$F187:$AT187,Multiplicadores!$D$42:$AR$42,Multiplicadores!$D$49:$AR$49)/Multiplicadores!$D$49</f>
        <v>0</v>
      </c>
      <c r="R65" s="260">
        <f t="shared" si="7"/>
        <v>0</v>
      </c>
      <c r="S65" s="261">
        <f t="shared" si="7"/>
        <v>0</v>
      </c>
      <c r="T65" s="309">
        <f t="shared" si="8"/>
        <v>0</v>
      </c>
    </row>
    <row r="66" spans="1:20" s="29" customFormat="1" ht="15.75" thickBot="1" x14ac:dyDescent="0.25">
      <c r="A66" s="215"/>
      <c r="B66" s="40" t="s">
        <v>92</v>
      </c>
      <c r="C66" s="41" t="s">
        <v>87</v>
      </c>
      <c r="D66" s="454"/>
      <c r="E66" s="28"/>
      <c r="F66" s="262"/>
      <c r="G66" s="263"/>
      <c r="H66" s="310">
        <f>SUMPRODUCT('Anexo C.6a'!$F188:$AT188,Multiplicadores!$D$42:$AR$42,Multiplicadores!$D$49:$AR$49)/Multiplicadores!$D$49</f>
        <v>0</v>
      </c>
      <c r="I66" s="262"/>
      <c r="J66" s="263"/>
      <c r="K66" s="310">
        <f>SUMPRODUCT('Anexo C.6b'!$F188:$AT188,Multiplicadores!$D$42:$AR$42,Multiplicadores!$D$49:$AR$49)/Multiplicadores!$D$49</f>
        <v>0</v>
      </c>
      <c r="L66" s="262"/>
      <c r="M66" s="263"/>
      <c r="N66" s="310">
        <f>SUMPRODUCT('Anexo C.6c'!$F188:$AT188,Multiplicadores!$D$42:$AR$42,Multiplicadores!$D$49:$AR$49)/Multiplicadores!$D$49</f>
        <v>0</v>
      </c>
      <c r="O66" s="262"/>
      <c r="P66" s="263"/>
      <c r="Q66" s="310">
        <f>SUMPRODUCT('Anexo C.6d'!$F188:$AT188,Multiplicadores!$D$42:$AR$42,Multiplicadores!$D$49:$AR$49)/Multiplicadores!$D$49</f>
        <v>0</v>
      </c>
      <c r="R66" s="262">
        <f t="shared" si="7"/>
        <v>0</v>
      </c>
      <c r="S66" s="263">
        <f t="shared" si="7"/>
        <v>0</v>
      </c>
      <c r="T66" s="310">
        <f t="shared" si="8"/>
        <v>0</v>
      </c>
    </row>
    <row r="67" spans="1:20" ht="15" thickBot="1" x14ac:dyDescent="0.25">
      <c r="A67" s="27"/>
      <c r="B67" s="27"/>
      <c r="C67" s="27"/>
      <c r="D67" s="27"/>
      <c r="E67" s="27"/>
      <c r="F67" s="176"/>
      <c r="G67" s="176"/>
      <c r="H67" s="176"/>
      <c r="I67" s="176"/>
      <c r="J67" s="176"/>
      <c r="K67" s="176"/>
      <c r="L67" s="176"/>
      <c r="M67" s="176"/>
      <c r="N67" s="176"/>
      <c r="O67" s="176"/>
      <c r="P67" s="176"/>
      <c r="Q67" s="176"/>
      <c r="R67" s="176"/>
      <c r="S67" s="176"/>
      <c r="T67" s="176"/>
    </row>
    <row r="68" spans="1:20" s="29" customFormat="1" ht="35.25" customHeight="1" thickBot="1" x14ac:dyDescent="0.25">
      <c r="A68" s="447" t="s">
        <v>38</v>
      </c>
      <c r="B68" s="448"/>
      <c r="C68" s="448"/>
      <c r="D68" s="449"/>
      <c r="E68" s="28"/>
      <c r="F68" s="341"/>
      <c r="G68" s="342"/>
      <c r="H68" s="342"/>
      <c r="I68" s="341"/>
      <c r="J68" s="342"/>
      <c r="K68" s="342"/>
      <c r="L68" s="341"/>
      <c r="M68" s="342"/>
      <c r="N68" s="342"/>
      <c r="O68" s="341"/>
      <c r="P68" s="342"/>
      <c r="Q68" s="342"/>
      <c r="R68" s="341">
        <f>F68+I68+L68+O68</f>
        <v>0</v>
      </c>
      <c r="S68" s="342">
        <f>G68+J68+M68+P68</f>
        <v>0</v>
      </c>
      <c r="T68" s="343">
        <f>H68+K68+N68+Q68</f>
        <v>0</v>
      </c>
    </row>
    <row r="69" spans="1:20" ht="15" thickBot="1" x14ac:dyDescent="0.25">
      <c r="A69" s="48"/>
      <c r="B69" s="48"/>
      <c r="C69" s="48"/>
      <c r="D69" s="48"/>
      <c r="E69" s="27"/>
      <c r="F69" s="176"/>
      <c r="G69" s="176"/>
      <c r="H69" s="176"/>
      <c r="I69" s="176"/>
      <c r="J69" s="176"/>
      <c r="K69" s="176"/>
      <c r="L69" s="176"/>
      <c r="M69" s="176"/>
      <c r="N69" s="176"/>
      <c r="O69" s="176"/>
      <c r="P69" s="176"/>
      <c r="Q69" s="176"/>
      <c r="R69" s="176"/>
      <c r="S69" s="176"/>
      <c r="T69" s="176"/>
    </row>
    <row r="70" spans="1:20" s="29" customFormat="1" ht="29.25" customHeight="1" thickBot="1" x14ac:dyDescent="0.25">
      <c r="A70" s="450" t="s">
        <v>3</v>
      </c>
      <c r="B70" s="451"/>
      <c r="C70" s="451"/>
      <c r="D70" s="452"/>
      <c r="E70" s="28"/>
      <c r="F70" s="264">
        <f t="shared" ref="F70:T70" si="9">F55+F42+F29+F16</f>
        <v>0</v>
      </c>
      <c r="G70" s="265">
        <f t="shared" si="9"/>
        <v>0</v>
      </c>
      <c r="H70" s="266">
        <f t="shared" si="9"/>
        <v>0</v>
      </c>
      <c r="I70" s="267">
        <f t="shared" si="9"/>
        <v>0</v>
      </c>
      <c r="J70" s="265">
        <f t="shared" si="9"/>
        <v>0</v>
      </c>
      <c r="K70" s="266">
        <f t="shared" si="9"/>
        <v>0</v>
      </c>
      <c r="L70" s="267">
        <f t="shared" si="9"/>
        <v>0</v>
      </c>
      <c r="M70" s="265">
        <f t="shared" si="9"/>
        <v>0</v>
      </c>
      <c r="N70" s="266">
        <f t="shared" si="9"/>
        <v>0</v>
      </c>
      <c r="O70" s="267">
        <f t="shared" si="9"/>
        <v>0</v>
      </c>
      <c r="P70" s="265">
        <f t="shared" si="9"/>
        <v>0</v>
      </c>
      <c r="Q70" s="266">
        <f t="shared" si="9"/>
        <v>0</v>
      </c>
      <c r="R70" s="267">
        <f t="shared" si="9"/>
        <v>0</v>
      </c>
      <c r="S70" s="265">
        <f t="shared" si="9"/>
        <v>0</v>
      </c>
      <c r="T70" s="268">
        <f t="shared" si="9"/>
        <v>0</v>
      </c>
    </row>
    <row r="71" spans="1:20" ht="15" x14ac:dyDescent="0.2">
      <c r="A71" s="50"/>
      <c r="B71" s="48"/>
      <c r="C71" s="48"/>
      <c r="D71" s="48"/>
      <c r="E71" s="48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</row>
    <row r="72" spans="1:20" ht="15" x14ac:dyDescent="0.2">
      <c r="A72" s="50" t="s">
        <v>15</v>
      </c>
      <c r="B72" s="48"/>
      <c r="C72" s="48"/>
      <c r="D72" s="48"/>
      <c r="E72" s="48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</row>
    <row r="73" spans="1:20" ht="15" x14ac:dyDescent="0.2">
      <c r="A73" s="19" t="s">
        <v>155</v>
      </c>
    </row>
    <row r="74" spans="1:20" ht="15" x14ac:dyDescent="0.2">
      <c r="A74" s="95" t="s">
        <v>100</v>
      </c>
    </row>
    <row r="75" spans="1:20" ht="15" x14ac:dyDescent="0.2">
      <c r="A75" s="19"/>
    </row>
    <row r="76" spans="1:20" ht="15" x14ac:dyDescent="0.2">
      <c r="A76" s="19"/>
    </row>
  </sheetData>
  <mergeCells count="7">
    <mergeCell ref="A68:D68"/>
    <mergeCell ref="A70:D70"/>
    <mergeCell ref="C14:D14"/>
    <mergeCell ref="D17:D27"/>
    <mergeCell ref="D30:D40"/>
    <mergeCell ref="D43:D53"/>
    <mergeCell ref="D56:D66"/>
  </mergeCells>
  <printOptions horizontalCentered="1"/>
  <pageMargins left="0.39370078740157483" right="0.39370078740157483" top="0.39370078740157483" bottom="0.39370078740157483" header="0" footer="0"/>
  <pageSetup paperSize="9" scale="35" fitToWidth="0" orientation="landscape" r:id="rId1"/>
  <headerFooter alignWithMargins="0">
    <oddHeader>&amp;C&amp;F-&amp;A</oddHeader>
    <oddFooter>&amp;C_x000D_&amp;1#&amp;"Calibri"&amp;10&amp;K000000 CONFIDENCIAL(DE)</oddFooter>
  </headerFooter>
  <rowBreaks count="1" manualBreakCount="1">
    <brk id="13" max="25" man="1"/>
  </rowBreaks>
  <ignoredErrors>
    <ignoredError sqref="F16:T16 F28:T29 F17:G17 I17:J17 L17:M17 O17:P17 R17:T17 F18:G18 I18:J18 L18:M18 O18:P18 R18:T18 F19:G19 I19:J19 L19:M19 O19:P19 R19:T19 F20:G20 I20:J20 L20:M20 O20:P20 R20:T20 F21:G21 I21:J21 L21:M21 O21:P21 R21:T21 F22:G22 I22:J22 L22:M22 O22:P22 R22:T22 F23:G23 I23:J23 L23:M23 O23:P23 R23:T23 F24:G24 I24:J24 L24:M24 O24:P24 R24:T24 F25:G25 I25:J25 L25:M25 O25:P25 R25:T25 F26:G26 I26:J26 L26:M26 O26:P26 R26:T26 F27:G27 I27:J27 L27:M27 O27:P27 R27:T27 F41:T42 F30:G30 I30:J30 L30:M30 O30:P30 R30:T30 F31:G31 I31:J31 L31:M31 O31:P31 R31:T31 F32:G32 I32:J32 L32:M32 O32:P32 R32:T32 F33:G33 I33:J33 L33:M33 O33:P33 R33:T33 F34:G34 I34:J34 L34:M34 O34:P34 R34:T34 F35:G35 I35:J35 L35:M35 O35:P35 R35:T35 F36:G36 I36:J36 L36:M36 O36:P36 R36:T36 F37:G37 I37:J37 L37:M37 O37:P37 R37:T37 F38:G38 I38:J38 L38:M38 O38:P38 R38:T38 F39:G39 I39:J39 L39:M39 O39:P39 R39:T39 F40:G40 I40:J40 L40:M40 O40:P40 R40:T40 F54:T55 F43:G43 I43:J43 L43:M43 O43:P43 R43:T43 F44:G44 I44:J44 L44:M44 O44:P44 R44:T44 F45:G45 I45:J45 L45:M45 O45:P45 R45:T45 F46:G46 I46:J46 L46:M46 O46:P46 R46:T46 F47:G47 I47:J47 L47:M47 O47:P47 R47:T47 F48:G48 I48:J48 L48:M48 O48:P48 R48:T48 F49:G49 I49:J49 L49:M49 O49:P49 R49:T49 F50:G50 I50:J50 L50:M50 O50:P50 R50:T50 F51:G51 I51:J51 L51:M51 O51:P51 R51:T51 F52:G52 I52:J52 L52:M52 O52:P52 R52:T52 F53:G53 I53:J53 L53:M53 O53:P53 R53:T53 F67:T70 F56:G56 I56:J56 L56:M56 O56:P56 R56:T56 F57:G57 I57:J57 L57:M57 O57:P57 R57:T57 F58:G58 I58:J58 L58:M58 O58:P58 R58:T58 F59:G59 I59:J59 L59:M59 O59:P59 R59:T59 F60:G60 I60:J60 L60:M60 O60:P60 R60:T60 F61:G61 I61:J61 L61:M61 O61:P61 R61:T61 F62:G62 I62:J62 L62:M62 O62:P62 R62:T62 F63:G63 I63:J63 L63:M63 O63:P63 R63:T63 F64:G64 I64:J64 L64:M64 O64:P64 R64:T64 F65:G65 I65:J65 L65:M65 O65:P65 R65:T65 F66:G66 I66:J66 L66:M66 O66:P66 R66:T66" emptyCellReferenc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0"/>
  <dimension ref="A2:J31"/>
  <sheetViews>
    <sheetView showGridLines="0" zoomScale="60" zoomScaleNormal="60" workbookViewId="0">
      <pane xSplit="4" ySplit="15" topLeftCell="E16" activePane="bottomRight" state="frozen"/>
      <selection pane="topRight" activeCell="E1" sqref="E1"/>
      <selection pane="bottomLeft" activeCell="A16" sqref="A16"/>
      <selection pane="bottomRight" activeCell="E11" sqref="E11"/>
    </sheetView>
  </sheetViews>
  <sheetFormatPr baseColWidth="10" defaultColWidth="9.85546875" defaultRowHeight="14.25" x14ac:dyDescent="0.2"/>
  <cols>
    <col min="1" max="1" width="9.7109375" style="1" customWidth="1"/>
    <col min="2" max="2" width="18.28515625" style="1" customWidth="1"/>
    <col min="3" max="3" width="16.140625" style="1" customWidth="1"/>
    <col min="4" max="4" width="1.28515625" style="1" customWidth="1"/>
    <col min="5" max="6" width="18.7109375" style="1" customWidth="1"/>
    <col min="7" max="8" width="1.28515625" style="1" customWidth="1"/>
    <col min="9" max="9" width="18.7109375" style="1" customWidth="1"/>
    <col min="10" max="10" width="21" style="1" customWidth="1"/>
    <col min="11" max="16384" width="9.85546875" style="1"/>
  </cols>
  <sheetData>
    <row r="2" spans="1:10" ht="20.25" x14ac:dyDescent="0.2">
      <c r="A2" s="12"/>
    </row>
    <row r="5" spans="1:10" ht="23.25" x14ac:dyDescent="0.2">
      <c r="A5" s="18" t="s">
        <v>133</v>
      </c>
    </row>
    <row r="6" spans="1:10" ht="15" thickBot="1" x14ac:dyDescent="0.25"/>
    <row r="7" spans="1:10" ht="30.75" customHeight="1" thickBot="1" x14ac:dyDescent="0.25">
      <c r="A7" s="459" t="s">
        <v>16</v>
      </c>
      <c r="B7" s="460"/>
      <c r="C7" s="461"/>
      <c r="D7" s="313"/>
      <c r="E7" s="124">
        <f>'Anexo C.1'!E7</f>
        <v>0</v>
      </c>
      <c r="F7" s="126"/>
    </row>
    <row r="8" spans="1:10" ht="15" thickBot="1" x14ac:dyDescent="0.25"/>
    <row r="9" spans="1:10" ht="96.75" customHeight="1" thickBot="1" x14ac:dyDescent="0.25">
      <c r="E9" s="462" t="s">
        <v>50</v>
      </c>
      <c r="F9" s="463"/>
      <c r="I9" s="462" t="s">
        <v>51</v>
      </c>
      <c r="J9" s="463"/>
    </row>
    <row r="10" spans="1:10" ht="10.5" customHeight="1" thickBot="1" x14ac:dyDescent="0.25"/>
    <row r="11" spans="1:10" ht="32.25" customHeight="1" thickBot="1" x14ac:dyDescent="0.25">
      <c r="A11" s="16"/>
      <c r="B11" s="17"/>
      <c r="C11" s="15"/>
      <c r="D11" s="2"/>
      <c r="E11" s="328" t="str">
        <f>CONCATENATE("Año de gas ",YEAR(Multiplicadores!$D$33))</f>
        <v>Año de gas 2026</v>
      </c>
      <c r="F11" s="347"/>
      <c r="G11" s="2"/>
      <c r="H11" s="2"/>
      <c r="I11" s="328" t="str">
        <f>CONCATENATE("Año de gas ",YEAR(Multiplicadores!$D$33))</f>
        <v>Año de gas 2026</v>
      </c>
      <c r="J11" s="347"/>
    </row>
    <row r="12" spans="1:10" ht="39" customHeight="1" thickBot="1" x14ac:dyDescent="0.25">
      <c r="A12" s="16"/>
      <c r="B12" s="464" t="s">
        <v>22</v>
      </c>
      <c r="C12" s="465"/>
      <c r="D12" s="2"/>
      <c r="E12" s="348" t="s">
        <v>0</v>
      </c>
      <c r="F12" s="349" t="s">
        <v>32</v>
      </c>
      <c r="G12" s="2"/>
      <c r="H12" s="2"/>
      <c r="I12" s="348" t="s">
        <v>0</v>
      </c>
      <c r="J12" s="349" t="s">
        <v>32</v>
      </c>
    </row>
    <row r="13" spans="1:10" ht="47.25" customHeight="1" thickBot="1" x14ac:dyDescent="0.25">
      <c r="A13" s="344" t="s">
        <v>1</v>
      </c>
      <c r="B13" s="345" t="s">
        <v>20</v>
      </c>
      <c r="C13" s="346" t="s">
        <v>21</v>
      </c>
      <c r="D13" s="2"/>
      <c r="E13" s="350" t="s">
        <v>2</v>
      </c>
      <c r="F13" s="351" t="s">
        <v>13</v>
      </c>
      <c r="G13" s="2"/>
      <c r="H13" s="2"/>
      <c r="I13" s="350" t="s">
        <v>2</v>
      </c>
      <c r="J13" s="351" t="s">
        <v>13</v>
      </c>
    </row>
    <row r="14" spans="1:10" ht="15" thickBot="1" x14ac:dyDescent="0.25">
      <c r="A14" s="3"/>
      <c r="B14" s="3"/>
      <c r="C14" s="3"/>
      <c r="D14" s="3"/>
      <c r="G14" s="3"/>
      <c r="H14" s="3"/>
    </row>
    <row r="15" spans="1:10" s="5" customFormat="1" ht="24.95" customHeight="1" thickBot="1" x14ac:dyDescent="0.25">
      <c r="A15" s="466" t="s">
        <v>4</v>
      </c>
      <c r="B15" s="467"/>
      <c r="C15" s="468"/>
      <c r="D15" s="4"/>
      <c r="E15" s="363">
        <f>SUM(E16:E31)</f>
        <v>0</v>
      </c>
      <c r="F15" s="364">
        <f>SUM(F16:F31)</f>
        <v>0</v>
      </c>
      <c r="G15" s="4"/>
      <c r="H15" s="4"/>
      <c r="I15" s="363">
        <f>SUM(I16:I31)</f>
        <v>0</v>
      </c>
      <c r="J15" s="364">
        <f>SUM(J16:J31)</f>
        <v>0</v>
      </c>
    </row>
    <row r="16" spans="1:10" ht="24.95" customHeight="1" x14ac:dyDescent="0.2">
      <c r="A16" s="457" t="s">
        <v>9</v>
      </c>
      <c r="B16" s="144">
        <v>0</v>
      </c>
      <c r="C16" s="145">
        <v>2500</v>
      </c>
      <c r="D16" s="6"/>
      <c r="E16" s="142"/>
      <c r="F16" s="143"/>
      <c r="G16" s="6"/>
      <c r="H16" s="6"/>
      <c r="I16" s="142"/>
      <c r="J16" s="143"/>
    </row>
    <row r="17" spans="1:10" ht="24.95" customHeight="1" x14ac:dyDescent="0.2">
      <c r="A17" s="457"/>
      <c r="B17" s="8">
        <v>2500</v>
      </c>
      <c r="C17" s="20">
        <v>5000</v>
      </c>
      <c r="D17" s="6"/>
      <c r="E17" s="7"/>
      <c r="F17" s="13"/>
      <c r="G17" s="6"/>
      <c r="H17" s="6"/>
      <c r="I17" s="7"/>
      <c r="J17" s="13"/>
    </row>
    <row r="18" spans="1:10" ht="24.95" customHeight="1" x14ac:dyDescent="0.2">
      <c r="A18" s="457"/>
      <c r="B18" s="8">
        <v>5000</v>
      </c>
      <c r="C18" s="20">
        <v>7000</v>
      </c>
      <c r="D18" s="6"/>
      <c r="E18" s="7"/>
      <c r="F18" s="13"/>
      <c r="G18" s="6"/>
      <c r="H18" s="6"/>
      <c r="I18" s="7"/>
      <c r="J18" s="13"/>
    </row>
    <row r="19" spans="1:10" ht="24.95" customHeight="1" x14ac:dyDescent="0.2">
      <c r="A19" s="457"/>
      <c r="B19" s="8">
        <v>7000</v>
      </c>
      <c r="C19" s="20">
        <v>10000</v>
      </c>
      <c r="D19" s="6"/>
      <c r="E19" s="7"/>
      <c r="F19" s="13"/>
      <c r="G19" s="6"/>
      <c r="H19" s="6"/>
      <c r="I19" s="7"/>
      <c r="J19" s="13"/>
    </row>
    <row r="20" spans="1:10" ht="24.95" customHeight="1" x14ac:dyDescent="0.2">
      <c r="A20" s="457"/>
      <c r="B20" s="8">
        <v>10000</v>
      </c>
      <c r="C20" s="20">
        <v>15000</v>
      </c>
      <c r="D20" s="6"/>
      <c r="E20" s="7"/>
      <c r="F20" s="13"/>
      <c r="G20" s="6"/>
      <c r="H20" s="6"/>
      <c r="I20" s="7"/>
      <c r="J20" s="13"/>
    </row>
    <row r="21" spans="1:10" ht="24.95" customHeight="1" x14ac:dyDescent="0.2">
      <c r="A21" s="457"/>
      <c r="B21" s="8">
        <v>15000</v>
      </c>
      <c r="C21" s="20">
        <v>30000</v>
      </c>
      <c r="D21" s="6"/>
      <c r="E21" s="7"/>
      <c r="F21" s="13"/>
      <c r="G21" s="6"/>
      <c r="H21" s="6"/>
      <c r="I21" s="7"/>
      <c r="J21" s="13"/>
    </row>
    <row r="22" spans="1:10" ht="24.95" customHeight="1" x14ac:dyDescent="0.2">
      <c r="A22" s="457"/>
      <c r="B22" s="8">
        <v>30000</v>
      </c>
      <c r="C22" s="20">
        <v>50000</v>
      </c>
      <c r="D22" s="6"/>
      <c r="E22" s="7"/>
      <c r="F22" s="13"/>
      <c r="G22" s="6"/>
      <c r="H22" s="6"/>
      <c r="I22" s="7"/>
      <c r="J22" s="13"/>
    </row>
    <row r="23" spans="1:10" ht="24.95" customHeight="1" x14ac:dyDescent="0.2">
      <c r="A23" s="457"/>
      <c r="B23" s="8">
        <v>50000</v>
      </c>
      <c r="C23" s="20">
        <v>100000</v>
      </c>
      <c r="D23" s="6"/>
      <c r="E23" s="7"/>
      <c r="F23" s="13"/>
      <c r="G23" s="6"/>
      <c r="H23" s="6"/>
      <c r="I23" s="7"/>
      <c r="J23" s="13"/>
    </row>
    <row r="24" spans="1:10" ht="24.95" customHeight="1" x14ac:dyDescent="0.2">
      <c r="A24" s="457"/>
      <c r="B24" s="8">
        <v>100000</v>
      </c>
      <c r="C24" s="20">
        <v>300000</v>
      </c>
      <c r="D24" s="6"/>
      <c r="E24" s="7"/>
      <c r="F24" s="13"/>
      <c r="G24" s="6"/>
      <c r="H24" s="6"/>
      <c r="I24" s="7"/>
      <c r="J24" s="13"/>
    </row>
    <row r="25" spans="1:10" ht="24.95" customHeight="1" x14ac:dyDescent="0.2">
      <c r="A25" s="457"/>
      <c r="B25" s="8">
        <v>300000</v>
      </c>
      <c r="C25" s="20">
        <v>600000</v>
      </c>
      <c r="D25" s="6"/>
      <c r="E25" s="7"/>
      <c r="F25" s="13"/>
      <c r="G25" s="6"/>
      <c r="H25" s="6"/>
      <c r="I25" s="7"/>
      <c r="J25" s="13"/>
    </row>
    <row r="26" spans="1:10" ht="24.95" customHeight="1" x14ac:dyDescent="0.2">
      <c r="A26" s="457"/>
      <c r="B26" s="8">
        <v>600000</v>
      </c>
      <c r="C26" s="20">
        <v>1000000</v>
      </c>
      <c r="D26" s="6"/>
      <c r="E26" s="7"/>
      <c r="F26" s="13"/>
      <c r="G26" s="6"/>
      <c r="H26" s="6"/>
      <c r="I26" s="7"/>
      <c r="J26" s="13"/>
    </row>
    <row r="27" spans="1:10" ht="24.95" customHeight="1" x14ac:dyDescent="0.2">
      <c r="A27" s="457"/>
      <c r="B27" s="8">
        <v>1000000</v>
      </c>
      <c r="C27" s="20">
        <v>1500000</v>
      </c>
      <c r="D27" s="6"/>
      <c r="E27" s="7"/>
      <c r="F27" s="13"/>
      <c r="G27" s="6"/>
      <c r="H27" s="6"/>
      <c r="I27" s="7"/>
      <c r="J27" s="13"/>
    </row>
    <row r="28" spans="1:10" ht="24.95" customHeight="1" x14ac:dyDescent="0.2">
      <c r="A28" s="457"/>
      <c r="B28" s="8">
        <v>1500000</v>
      </c>
      <c r="C28" s="20">
        <v>3000000</v>
      </c>
      <c r="D28" s="6"/>
      <c r="E28" s="7"/>
      <c r="F28" s="13"/>
      <c r="G28" s="6"/>
      <c r="H28" s="6"/>
      <c r="I28" s="7"/>
      <c r="J28" s="13"/>
    </row>
    <row r="29" spans="1:10" ht="24.95" customHeight="1" x14ac:dyDescent="0.2">
      <c r="A29" s="457"/>
      <c r="B29" s="8">
        <v>3000000</v>
      </c>
      <c r="C29" s="20">
        <v>5000000</v>
      </c>
      <c r="D29" s="6"/>
      <c r="E29" s="7"/>
      <c r="F29" s="13"/>
      <c r="G29" s="6"/>
      <c r="H29" s="6"/>
      <c r="I29" s="7"/>
      <c r="J29" s="13"/>
    </row>
    <row r="30" spans="1:10" ht="24.95" customHeight="1" x14ac:dyDescent="0.2">
      <c r="A30" s="457"/>
      <c r="B30" s="8">
        <v>5000000</v>
      </c>
      <c r="C30" s="20">
        <v>8000000</v>
      </c>
      <c r="D30" s="6"/>
      <c r="E30" s="7"/>
      <c r="F30" s="13"/>
      <c r="G30" s="6"/>
      <c r="H30" s="6"/>
      <c r="I30" s="7"/>
      <c r="J30" s="13"/>
    </row>
    <row r="31" spans="1:10" ht="24.95" customHeight="1" thickBot="1" x14ac:dyDescent="0.25">
      <c r="A31" s="458"/>
      <c r="B31" s="146" t="s">
        <v>136</v>
      </c>
      <c r="C31" s="147"/>
      <c r="D31" s="6"/>
      <c r="E31" s="9"/>
      <c r="F31" s="14"/>
      <c r="G31" s="6"/>
      <c r="H31" s="6"/>
      <c r="I31" s="9"/>
      <c r="J31" s="14"/>
    </row>
  </sheetData>
  <mergeCells count="6">
    <mergeCell ref="A16:A31"/>
    <mergeCell ref="A7:C7"/>
    <mergeCell ref="E9:F9"/>
    <mergeCell ref="I9:J9"/>
    <mergeCell ref="B12:C12"/>
    <mergeCell ref="A15:C15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34" orientation="portrait" r:id="rId1"/>
  <headerFooter alignWithMargins="0">
    <oddHeader>&amp;C&amp;F-&amp;A</oddHeader>
    <oddFooter>&amp;C_x000D_&amp;1#&amp;"Calibri"&amp;10&amp;K000000 CONFIDENCIAL(DE)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39898-1A25-48E6-8BAC-AE4396B602B8}">
  <dimension ref="A2:J54"/>
  <sheetViews>
    <sheetView showGridLines="0" topLeftCell="A27" zoomScale="70" zoomScaleNormal="70" workbookViewId="0">
      <selection activeCell="F12" sqref="F12"/>
    </sheetView>
  </sheetViews>
  <sheetFormatPr baseColWidth="10" defaultColWidth="9.85546875" defaultRowHeight="14.25" x14ac:dyDescent="0.2"/>
  <cols>
    <col min="1" max="1" width="9.7109375" style="1" customWidth="1"/>
    <col min="2" max="2" width="12.28515625" style="1" customWidth="1"/>
    <col min="3" max="3" width="31.140625" style="1" bestFit="1" customWidth="1"/>
    <col min="4" max="4" width="6.28515625" style="1" bestFit="1" customWidth="1"/>
    <col min="5" max="5" width="1.28515625" style="1" customWidth="1"/>
    <col min="6" max="6" width="24.28515625" style="1" customWidth="1"/>
    <col min="7" max="7" width="30.140625" style="1" customWidth="1"/>
    <col min="8" max="8" width="22" style="1" customWidth="1"/>
    <col min="9" max="9" width="19.140625" style="1" customWidth="1"/>
    <col min="10" max="10" width="19.42578125" style="1" customWidth="1"/>
    <col min="11" max="16384" width="9.85546875" style="1"/>
  </cols>
  <sheetData>
    <row r="2" spans="1:10" ht="20.25" x14ac:dyDescent="0.2">
      <c r="A2" s="12"/>
    </row>
    <row r="5" spans="1:10" s="18" customFormat="1" ht="23.25" x14ac:dyDescent="0.2">
      <c r="A5" s="18" t="s">
        <v>145</v>
      </c>
    </row>
    <row r="6" spans="1:10" ht="23.25" x14ac:dyDescent="0.2">
      <c r="A6" s="18" t="s">
        <v>123</v>
      </c>
      <c r="B6" s="237"/>
      <c r="C6" s="237"/>
      <c r="D6" s="237"/>
      <c r="E6" s="237"/>
      <c r="F6" s="237"/>
      <c r="G6" s="237"/>
      <c r="H6" s="237"/>
    </row>
    <row r="7" spans="1:10" ht="15" thickBot="1" x14ac:dyDescent="0.25"/>
    <row r="8" spans="1:10" ht="30.75" customHeight="1" thickBot="1" x14ac:dyDescent="0.25">
      <c r="A8" s="459" t="s">
        <v>16</v>
      </c>
      <c r="B8" s="460"/>
      <c r="C8" s="461"/>
      <c r="D8" s="314"/>
      <c r="F8" s="322">
        <f>'Anexo C.1'!E8</f>
        <v>0</v>
      </c>
      <c r="G8" s="126"/>
      <c r="H8" s="191"/>
      <c r="J8" s="238"/>
    </row>
    <row r="9" spans="1:10" ht="15" thickBot="1" x14ac:dyDescent="0.25"/>
    <row r="10" spans="1:10" ht="122.1" customHeight="1" thickBot="1" x14ac:dyDescent="0.25">
      <c r="F10" s="319" t="s">
        <v>146</v>
      </c>
      <c r="G10" s="320"/>
      <c r="H10" s="320"/>
      <c r="I10" s="320"/>
      <c r="J10" s="321"/>
    </row>
    <row r="11" spans="1:10" ht="7.5" customHeight="1" thickBot="1" x14ac:dyDescent="0.25"/>
    <row r="12" spans="1:10" ht="49.5" customHeight="1" x14ac:dyDescent="0.2">
      <c r="A12" s="16"/>
      <c r="B12" s="17"/>
      <c r="C12" s="3"/>
      <c r="D12" s="2"/>
      <c r="E12" s="2"/>
      <c r="F12" s="328" t="str">
        <f>CONCATENATE("Año de gas ",YEAR(Multiplicadores!$D$33))</f>
        <v>Año de gas 2026</v>
      </c>
      <c r="G12" s="352"/>
      <c r="H12" s="352"/>
      <c r="I12" s="352"/>
      <c r="J12" s="353"/>
    </row>
    <row r="13" spans="1:10" ht="42.75" customHeight="1" thickBot="1" x14ac:dyDescent="0.25">
      <c r="A13" s="16"/>
      <c r="B13" s="17"/>
      <c r="C13" s="15"/>
      <c r="D13" s="16"/>
      <c r="E13" s="2"/>
      <c r="F13" s="469" t="s">
        <v>159</v>
      </c>
      <c r="G13" s="470"/>
      <c r="H13" s="354" t="s">
        <v>158</v>
      </c>
      <c r="I13" s="355"/>
      <c r="J13" s="356"/>
    </row>
    <row r="14" spans="1:10" ht="47.25" customHeight="1" thickBot="1" x14ac:dyDescent="0.25">
      <c r="A14" s="344" t="s">
        <v>1</v>
      </c>
      <c r="B14" s="340" t="s">
        <v>11</v>
      </c>
      <c r="C14" s="455" t="s">
        <v>0</v>
      </c>
      <c r="D14" s="456"/>
      <c r="E14" s="2"/>
      <c r="F14" s="357" t="s">
        <v>30</v>
      </c>
      <c r="G14" s="358" t="s">
        <v>156</v>
      </c>
      <c r="H14" s="358" t="s">
        <v>30</v>
      </c>
      <c r="I14" s="358" t="s">
        <v>156</v>
      </c>
      <c r="J14" s="359" t="s">
        <v>157</v>
      </c>
    </row>
    <row r="15" spans="1:10" ht="15" customHeight="1" thickBot="1" x14ac:dyDescent="0.25">
      <c r="A15" s="3"/>
      <c r="B15" s="3"/>
      <c r="C15" s="3"/>
      <c r="D15" s="3"/>
      <c r="E15" s="3"/>
    </row>
    <row r="16" spans="1:10" s="5" customFormat="1" ht="15" customHeight="1" thickBot="1" x14ac:dyDescent="0.25">
      <c r="A16" s="210" t="s">
        <v>37</v>
      </c>
      <c r="B16" s="269"/>
      <c r="C16" s="211"/>
      <c r="D16" s="212"/>
      <c r="E16" s="218"/>
      <c r="F16" s="82">
        <f>SUM(F17:F22)</f>
        <v>0</v>
      </c>
      <c r="G16" s="84">
        <f>SUM(G17:G22)</f>
        <v>0</v>
      </c>
      <c r="H16" s="82">
        <f>SUM(H17:H22)</f>
        <v>0</v>
      </c>
      <c r="I16" s="83">
        <f>SUM(I17:I22)</f>
        <v>0</v>
      </c>
      <c r="J16" s="84">
        <f>SUM(J17:J22)</f>
        <v>0</v>
      </c>
    </row>
    <row r="17" spans="1:10" ht="15" customHeight="1" x14ac:dyDescent="0.2">
      <c r="A17" s="207"/>
      <c r="B17" s="30" t="s">
        <v>77</v>
      </c>
      <c r="C17" s="31" t="s">
        <v>71</v>
      </c>
      <c r="D17" s="453" t="s">
        <v>54</v>
      </c>
      <c r="E17" s="218"/>
      <c r="F17" s="7"/>
      <c r="G17" s="13"/>
      <c r="H17" s="7"/>
      <c r="I17" s="315"/>
      <c r="J17" s="13"/>
    </row>
    <row r="18" spans="1:10" ht="15" customHeight="1" x14ac:dyDescent="0.2">
      <c r="A18" s="208"/>
      <c r="B18" s="30" t="s">
        <v>78</v>
      </c>
      <c r="C18" s="31" t="s">
        <v>72</v>
      </c>
      <c r="D18" s="453"/>
      <c r="E18" s="218"/>
      <c r="F18" s="7"/>
      <c r="G18" s="13"/>
      <c r="H18" s="7"/>
      <c r="I18" s="315"/>
      <c r="J18" s="13"/>
    </row>
    <row r="19" spans="1:10" ht="15" customHeight="1" x14ac:dyDescent="0.2">
      <c r="A19" s="208"/>
      <c r="B19" s="30" t="s">
        <v>79</v>
      </c>
      <c r="C19" s="31" t="s">
        <v>73</v>
      </c>
      <c r="D19" s="453"/>
      <c r="E19" s="218"/>
      <c r="F19" s="7"/>
      <c r="G19" s="13"/>
      <c r="H19" s="7"/>
      <c r="I19" s="315"/>
      <c r="J19" s="13"/>
    </row>
    <row r="20" spans="1:10" ht="15" customHeight="1" x14ac:dyDescent="0.2">
      <c r="A20" s="208"/>
      <c r="B20" s="30" t="s">
        <v>80</v>
      </c>
      <c r="C20" s="31" t="s">
        <v>74</v>
      </c>
      <c r="D20" s="453"/>
      <c r="E20" s="218"/>
      <c r="F20" s="7"/>
      <c r="G20" s="13"/>
      <c r="H20" s="7"/>
      <c r="I20" s="315"/>
      <c r="J20" s="13"/>
    </row>
    <row r="21" spans="1:10" ht="15" customHeight="1" x14ac:dyDescent="0.2">
      <c r="A21" s="208"/>
      <c r="B21" s="30" t="s">
        <v>81</v>
      </c>
      <c r="C21" s="31" t="s">
        <v>75</v>
      </c>
      <c r="D21" s="453"/>
      <c r="E21" s="218"/>
      <c r="F21" s="7"/>
      <c r="G21" s="13"/>
      <c r="H21" s="7"/>
      <c r="I21" s="315"/>
      <c r="J21" s="13"/>
    </row>
    <row r="22" spans="1:10" ht="15" customHeight="1" thickBot="1" x14ac:dyDescent="0.25">
      <c r="A22" s="209"/>
      <c r="B22" s="229" t="s">
        <v>82</v>
      </c>
      <c r="C22" s="230" t="s">
        <v>76</v>
      </c>
      <c r="D22" s="454"/>
      <c r="E22" s="218"/>
      <c r="F22" s="9"/>
      <c r="G22" s="14"/>
      <c r="H22" s="9"/>
      <c r="I22" s="316"/>
      <c r="J22" s="14"/>
    </row>
    <row r="23" spans="1:10" ht="15" customHeight="1" thickBot="1" x14ac:dyDescent="0.25">
      <c r="A23" s="27"/>
      <c r="B23" s="27"/>
      <c r="C23" s="27"/>
      <c r="D23" s="27"/>
      <c r="E23" s="27"/>
      <c r="F23" s="228"/>
      <c r="G23" s="228"/>
      <c r="H23" s="228"/>
      <c r="I23" s="228"/>
      <c r="J23" s="228"/>
    </row>
    <row r="24" spans="1:10" ht="15" customHeight="1" thickBot="1" x14ac:dyDescent="0.25">
      <c r="A24" s="210" t="s">
        <v>95</v>
      </c>
      <c r="B24" s="210"/>
      <c r="C24" s="211"/>
      <c r="D24" s="212"/>
      <c r="E24" s="218"/>
      <c r="F24" s="82">
        <f>SUM(F25:F30)</f>
        <v>0</v>
      </c>
      <c r="G24" s="84">
        <f>SUM(G25:G30)</f>
        <v>0</v>
      </c>
      <c r="H24" s="82">
        <f>SUM(H25:H30)</f>
        <v>0</v>
      </c>
      <c r="I24" s="83">
        <f>SUM(I25:I30)</f>
        <v>0</v>
      </c>
      <c r="J24" s="84">
        <f>SUM(J25:J30)</f>
        <v>0</v>
      </c>
    </row>
    <row r="25" spans="1:10" ht="15" customHeight="1" x14ac:dyDescent="0.2">
      <c r="A25" s="207"/>
      <c r="B25" s="30" t="s">
        <v>77</v>
      </c>
      <c r="C25" s="31" t="s">
        <v>71</v>
      </c>
      <c r="D25" s="453" t="s">
        <v>54</v>
      </c>
      <c r="E25" s="218"/>
      <c r="F25" s="7"/>
      <c r="G25" s="13"/>
      <c r="H25" s="7"/>
      <c r="I25" s="315"/>
      <c r="J25" s="13"/>
    </row>
    <row r="26" spans="1:10" ht="15" customHeight="1" x14ac:dyDescent="0.2">
      <c r="A26" s="208"/>
      <c r="B26" s="30" t="s">
        <v>78</v>
      </c>
      <c r="C26" s="31" t="s">
        <v>72</v>
      </c>
      <c r="D26" s="453"/>
      <c r="E26" s="218"/>
      <c r="F26" s="7"/>
      <c r="G26" s="13"/>
      <c r="H26" s="7"/>
      <c r="I26" s="315"/>
      <c r="J26" s="13"/>
    </row>
    <row r="27" spans="1:10" ht="15" customHeight="1" x14ac:dyDescent="0.2">
      <c r="A27" s="208"/>
      <c r="B27" s="30" t="s">
        <v>79</v>
      </c>
      <c r="C27" s="31" t="s">
        <v>73</v>
      </c>
      <c r="D27" s="453"/>
      <c r="E27" s="218"/>
      <c r="F27" s="7"/>
      <c r="G27" s="13"/>
      <c r="H27" s="7"/>
      <c r="I27" s="315"/>
      <c r="J27" s="13"/>
    </row>
    <row r="28" spans="1:10" ht="15" customHeight="1" x14ac:dyDescent="0.2">
      <c r="A28" s="208"/>
      <c r="B28" s="30" t="s">
        <v>80</v>
      </c>
      <c r="C28" s="31" t="s">
        <v>74</v>
      </c>
      <c r="D28" s="453"/>
      <c r="E28" s="218"/>
      <c r="F28" s="7"/>
      <c r="G28" s="13"/>
      <c r="H28" s="7"/>
      <c r="I28" s="315"/>
      <c r="J28" s="13"/>
    </row>
    <row r="29" spans="1:10" ht="15" customHeight="1" x14ac:dyDescent="0.2">
      <c r="A29" s="208"/>
      <c r="B29" s="30" t="s">
        <v>81</v>
      </c>
      <c r="C29" s="31" t="s">
        <v>75</v>
      </c>
      <c r="D29" s="453"/>
      <c r="E29" s="218"/>
      <c r="F29" s="7"/>
      <c r="G29" s="13"/>
      <c r="H29" s="7"/>
      <c r="I29" s="315"/>
      <c r="J29" s="13"/>
    </row>
    <row r="30" spans="1:10" ht="15" customHeight="1" thickBot="1" x14ac:dyDescent="0.25">
      <c r="A30" s="209"/>
      <c r="B30" s="229" t="s">
        <v>82</v>
      </c>
      <c r="C30" s="230" t="s">
        <v>76</v>
      </c>
      <c r="D30" s="454"/>
      <c r="E30" s="218"/>
      <c r="F30" s="9"/>
      <c r="G30" s="14"/>
      <c r="H30" s="9"/>
      <c r="I30" s="316"/>
      <c r="J30" s="14"/>
    </row>
    <row r="31" spans="1:10" ht="15" customHeight="1" thickBot="1" x14ac:dyDescent="0.25">
      <c r="A31" s="3"/>
      <c r="B31" s="3"/>
      <c r="C31" s="3"/>
      <c r="D31" s="3"/>
      <c r="E31" s="3"/>
    </row>
    <row r="32" spans="1:10" ht="15" customHeight="1" thickBot="1" x14ac:dyDescent="0.25">
      <c r="A32" s="210" t="s">
        <v>94</v>
      </c>
      <c r="B32" s="210"/>
      <c r="C32" s="211"/>
      <c r="D32" s="212"/>
      <c r="E32" s="218"/>
      <c r="F32" s="82">
        <f>SUM(F33:F38)</f>
        <v>0</v>
      </c>
      <c r="G32" s="84">
        <f>SUM(G33:G38)</f>
        <v>0</v>
      </c>
      <c r="H32" s="82">
        <f>SUM(H33:H38)</f>
        <v>0</v>
      </c>
      <c r="I32" s="83">
        <f>SUM(I33:I38)</f>
        <v>0</v>
      </c>
      <c r="J32" s="84">
        <f>SUM(J33:J38)</f>
        <v>0</v>
      </c>
    </row>
    <row r="33" spans="1:10" ht="15" customHeight="1" x14ac:dyDescent="0.2">
      <c r="A33" s="207"/>
      <c r="B33" s="30" t="s">
        <v>77</v>
      </c>
      <c r="C33" s="31" t="s">
        <v>71</v>
      </c>
      <c r="D33" s="453" t="s">
        <v>54</v>
      </c>
      <c r="E33" s="218"/>
      <c r="F33" s="7"/>
      <c r="G33" s="13"/>
      <c r="H33" s="7"/>
      <c r="I33" s="315"/>
      <c r="J33" s="13"/>
    </row>
    <row r="34" spans="1:10" ht="15" customHeight="1" x14ac:dyDescent="0.2">
      <c r="A34" s="208"/>
      <c r="B34" s="30" t="s">
        <v>78</v>
      </c>
      <c r="C34" s="31" t="s">
        <v>72</v>
      </c>
      <c r="D34" s="453"/>
      <c r="E34" s="218"/>
      <c r="F34" s="7"/>
      <c r="G34" s="13"/>
      <c r="H34" s="7"/>
      <c r="I34" s="315"/>
      <c r="J34" s="13"/>
    </row>
    <row r="35" spans="1:10" ht="15" customHeight="1" x14ac:dyDescent="0.2">
      <c r="A35" s="208"/>
      <c r="B35" s="30" t="s">
        <v>79</v>
      </c>
      <c r="C35" s="31" t="s">
        <v>73</v>
      </c>
      <c r="D35" s="453"/>
      <c r="E35" s="218"/>
      <c r="F35" s="7"/>
      <c r="G35" s="13"/>
      <c r="H35" s="7"/>
      <c r="I35" s="315"/>
      <c r="J35" s="13"/>
    </row>
    <row r="36" spans="1:10" ht="15" customHeight="1" x14ac:dyDescent="0.2">
      <c r="A36" s="208"/>
      <c r="B36" s="30" t="s">
        <v>80</v>
      </c>
      <c r="C36" s="31" t="s">
        <v>74</v>
      </c>
      <c r="D36" s="453"/>
      <c r="E36" s="218"/>
      <c r="F36" s="7"/>
      <c r="G36" s="13"/>
      <c r="H36" s="7"/>
      <c r="I36" s="315"/>
      <c r="J36" s="13"/>
    </row>
    <row r="37" spans="1:10" ht="15" customHeight="1" x14ac:dyDescent="0.2">
      <c r="A37" s="208"/>
      <c r="B37" s="30" t="s">
        <v>81</v>
      </c>
      <c r="C37" s="31" t="s">
        <v>75</v>
      </c>
      <c r="D37" s="453"/>
      <c r="E37" s="218"/>
      <c r="F37" s="7"/>
      <c r="G37" s="13"/>
      <c r="H37" s="7"/>
      <c r="I37" s="315"/>
      <c r="J37" s="13"/>
    </row>
    <row r="38" spans="1:10" ht="15" customHeight="1" thickBot="1" x14ac:dyDescent="0.25">
      <c r="A38" s="209"/>
      <c r="B38" s="229" t="s">
        <v>82</v>
      </c>
      <c r="C38" s="230" t="s">
        <v>76</v>
      </c>
      <c r="D38" s="454"/>
      <c r="E38" s="218"/>
      <c r="F38" s="9"/>
      <c r="G38" s="14"/>
      <c r="H38" s="9"/>
      <c r="I38" s="316"/>
      <c r="J38" s="14"/>
    </row>
    <row r="39" spans="1:10" ht="15" customHeight="1" thickBot="1" x14ac:dyDescent="0.25">
      <c r="A39" s="216"/>
      <c r="B39" s="217"/>
      <c r="C39" s="45"/>
      <c r="D39" s="218"/>
      <c r="E39" s="218"/>
      <c r="F39" s="227"/>
      <c r="G39" s="227"/>
      <c r="H39" s="227"/>
      <c r="I39" s="227"/>
      <c r="J39" s="227"/>
    </row>
    <row r="40" spans="1:10" ht="15" customHeight="1" thickBot="1" x14ac:dyDescent="0.25">
      <c r="A40" s="210" t="s">
        <v>93</v>
      </c>
      <c r="B40" s="269"/>
      <c r="C40" s="211"/>
      <c r="D40" s="212"/>
      <c r="E40" s="218"/>
      <c r="F40" s="82">
        <f>SUM(F41:F46)</f>
        <v>0</v>
      </c>
      <c r="G40" s="84">
        <f>SUM(G41:G46)</f>
        <v>0</v>
      </c>
      <c r="H40" s="82">
        <f>SUM(H41:H46)</f>
        <v>0</v>
      </c>
      <c r="I40" s="83">
        <f>SUM(I41:I46)</f>
        <v>0</v>
      </c>
      <c r="J40" s="84">
        <f>SUM(J41:J46)</f>
        <v>0</v>
      </c>
    </row>
    <row r="41" spans="1:10" ht="15" customHeight="1" x14ac:dyDescent="0.2">
      <c r="A41" s="207"/>
      <c r="B41" s="30" t="s">
        <v>77</v>
      </c>
      <c r="C41" s="31" t="s">
        <v>71</v>
      </c>
      <c r="D41" s="453" t="s">
        <v>54</v>
      </c>
      <c r="E41" s="218"/>
      <c r="F41" s="7"/>
      <c r="G41" s="13"/>
      <c r="H41" s="7"/>
      <c r="I41" s="315"/>
      <c r="J41" s="13"/>
    </row>
    <row r="42" spans="1:10" ht="15" customHeight="1" x14ac:dyDescent="0.2">
      <c r="A42" s="208"/>
      <c r="B42" s="30" t="s">
        <v>78</v>
      </c>
      <c r="C42" s="31" t="s">
        <v>72</v>
      </c>
      <c r="D42" s="453"/>
      <c r="E42" s="218"/>
      <c r="F42" s="7"/>
      <c r="G42" s="13"/>
      <c r="H42" s="7"/>
      <c r="I42" s="315"/>
      <c r="J42" s="13"/>
    </row>
    <row r="43" spans="1:10" ht="15" customHeight="1" x14ac:dyDescent="0.2">
      <c r="A43" s="208"/>
      <c r="B43" s="30" t="s">
        <v>79</v>
      </c>
      <c r="C43" s="31" t="s">
        <v>73</v>
      </c>
      <c r="D43" s="453"/>
      <c r="E43" s="218"/>
      <c r="F43" s="7"/>
      <c r="G43" s="13"/>
      <c r="H43" s="7"/>
      <c r="I43" s="315"/>
      <c r="J43" s="13"/>
    </row>
    <row r="44" spans="1:10" ht="15" customHeight="1" x14ac:dyDescent="0.2">
      <c r="A44" s="208"/>
      <c r="B44" s="30" t="s">
        <v>80</v>
      </c>
      <c r="C44" s="31" t="s">
        <v>74</v>
      </c>
      <c r="D44" s="453"/>
      <c r="E44" s="218"/>
      <c r="F44" s="7"/>
      <c r="G44" s="13"/>
      <c r="H44" s="7"/>
      <c r="I44" s="315"/>
      <c r="J44" s="13"/>
    </row>
    <row r="45" spans="1:10" ht="15" customHeight="1" x14ac:dyDescent="0.2">
      <c r="A45" s="208"/>
      <c r="B45" s="30" t="s">
        <v>81</v>
      </c>
      <c r="C45" s="31" t="s">
        <v>75</v>
      </c>
      <c r="D45" s="453"/>
      <c r="E45" s="218"/>
      <c r="F45" s="7"/>
      <c r="G45" s="13"/>
      <c r="H45" s="7"/>
      <c r="I45" s="315"/>
      <c r="J45" s="13"/>
    </row>
    <row r="46" spans="1:10" ht="15" customHeight="1" thickBot="1" x14ac:dyDescent="0.25">
      <c r="A46" s="209"/>
      <c r="B46" s="229" t="s">
        <v>82</v>
      </c>
      <c r="C46" s="230" t="s">
        <v>76</v>
      </c>
      <c r="D46" s="454"/>
      <c r="E46" s="218"/>
      <c r="F46" s="9"/>
      <c r="G46" s="14"/>
      <c r="H46" s="9"/>
      <c r="I46" s="316"/>
      <c r="J46" s="14"/>
    </row>
    <row r="47" spans="1:10" ht="15" customHeight="1" thickBot="1" x14ac:dyDescent="0.25">
      <c r="A47" s="216"/>
      <c r="B47" s="217"/>
      <c r="C47" s="45"/>
      <c r="D47" s="218"/>
      <c r="E47" s="218"/>
      <c r="F47" s="227"/>
      <c r="G47" s="227"/>
      <c r="H47" s="227"/>
      <c r="I47" s="227"/>
      <c r="J47" s="227"/>
    </row>
    <row r="48" spans="1:10" ht="15" customHeight="1" thickBot="1" x14ac:dyDescent="0.25">
      <c r="A48" s="210" t="s">
        <v>115</v>
      </c>
      <c r="B48" s="210"/>
      <c r="C48" s="211"/>
      <c r="D48" s="212"/>
      <c r="E48" s="218"/>
      <c r="F48" s="82">
        <f>SUM(F49:F54)</f>
        <v>0</v>
      </c>
      <c r="G48" s="84">
        <f>SUM(G49:G54)</f>
        <v>0</v>
      </c>
      <c r="H48" s="82">
        <f>SUM(H49:H54)</f>
        <v>0</v>
      </c>
      <c r="I48" s="83">
        <f>SUM(I49:I54)</f>
        <v>0</v>
      </c>
      <c r="J48" s="84">
        <f>SUM(J49:J54)</f>
        <v>0</v>
      </c>
    </row>
    <row r="49" spans="1:10" ht="15" customHeight="1" x14ac:dyDescent="0.2">
      <c r="A49" s="207"/>
      <c r="B49" s="30" t="s">
        <v>77</v>
      </c>
      <c r="C49" s="31" t="s">
        <v>71</v>
      </c>
      <c r="D49" s="453" t="s">
        <v>54</v>
      </c>
      <c r="E49" s="218"/>
      <c r="F49" s="7"/>
      <c r="G49" s="13"/>
      <c r="H49" s="7"/>
      <c r="I49" s="315"/>
      <c r="J49" s="13"/>
    </row>
    <row r="50" spans="1:10" ht="15" customHeight="1" x14ac:dyDescent="0.2">
      <c r="A50" s="208"/>
      <c r="B50" s="30" t="s">
        <v>78</v>
      </c>
      <c r="C50" s="31" t="s">
        <v>72</v>
      </c>
      <c r="D50" s="453"/>
      <c r="E50" s="218"/>
      <c r="F50" s="7"/>
      <c r="G50" s="13"/>
      <c r="H50" s="7"/>
      <c r="I50" s="315"/>
      <c r="J50" s="13"/>
    </row>
    <row r="51" spans="1:10" ht="15" customHeight="1" x14ac:dyDescent="0.2">
      <c r="A51" s="208"/>
      <c r="B51" s="30" t="s">
        <v>79</v>
      </c>
      <c r="C51" s="31" t="s">
        <v>73</v>
      </c>
      <c r="D51" s="453"/>
      <c r="E51" s="218"/>
      <c r="F51" s="7"/>
      <c r="G51" s="13"/>
      <c r="H51" s="7"/>
      <c r="I51" s="315"/>
      <c r="J51" s="13"/>
    </row>
    <row r="52" spans="1:10" ht="15" customHeight="1" x14ac:dyDescent="0.2">
      <c r="A52" s="208"/>
      <c r="B52" s="30" t="s">
        <v>80</v>
      </c>
      <c r="C52" s="31" t="s">
        <v>74</v>
      </c>
      <c r="D52" s="453"/>
      <c r="E52" s="218"/>
      <c r="F52" s="7"/>
      <c r="G52" s="13"/>
      <c r="H52" s="7"/>
      <c r="I52" s="315"/>
      <c r="J52" s="13"/>
    </row>
    <row r="53" spans="1:10" ht="15" customHeight="1" x14ac:dyDescent="0.2">
      <c r="A53" s="208"/>
      <c r="B53" s="30" t="s">
        <v>81</v>
      </c>
      <c r="C53" s="31" t="s">
        <v>75</v>
      </c>
      <c r="D53" s="453"/>
      <c r="E53" s="218"/>
      <c r="F53" s="7"/>
      <c r="G53" s="13"/>
      <c r="H53" s="7"/>
      <c r="I53" s="315"/>
      <c r="J53" s="13"/>
    </row>
    <row r="54" spans="1:10" ht="15" customHeight="1" thickBot="1" x14ac:dyDescent="0.25">
      <c r="A54" s="209"/>
      <c r="B54" s="229" t="s">
        <v>82</v>
      </c>
      <c r="C54" s="230" t="s">
        <v>76</v>
      </c>
      <c r="D54" s="454"/>
      <c r="E54" s="218"/>
      <c r="F54" s="9"/>
      <c r="G54" s="14"/>
      <c r="H54" s="9"/>
      <c r="I54" s="316"/>
      <c r="J54" s="14"/>
    </row>
  </sheetData>
  <mergeCells count="8">
    <mergeCell ref="F13:G13"/>
    <mergeCell ref="C14:D14"/>
    <mergeCell ref="D49:D54"/>
    <mergeCell ref="A8:C8"/>
    <mergeCell ref="D17:D22"/>
    <mergeCell ref="D25:D30"/>
    <mergeCell ref="D33:D38"/>
    <mergeCell ref="D41:D46"/>
  </mergeCells>
  <pageMargins left="0.7" right="0.7" top="0.75" bottom="0.75" header="0.3" footer="0.3"/>
  <pageSetup paperSize="9" orientation="portrait" r:id="rId1"/>
  <headerFooter>
    <oddFooter>&amp;C_x000D_&amp;1#&amp;"Calibri"&amp;10&amp;K000000 CONFIDENCIAL(DE)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C055B-D786-42F7-A770-DCC7C3D15DDF}">
  <dimension ref="A2:AU195"/>
  <sheetViews>
    <sheetView showGridLines="0" zoomScale="70" zoomScaleNormal="70" workbookViewId="0">
      <selection activeCell="G16" sqref="G16"/>
    </sheetView>
  </sheetViews>
  <sheetFormatPr baseColWidth="10" defaultColWidth="9.85546875" defaultRowHeight="14.25" x14ac:dyDescent="0.2"/>
  <cols>
    <col min="1" max="1" width="6.28515625" style="21" customWidth="1"/>
    <col min="2" max="2" width="9.28515625" style="21" customWidth="1"/>
    <col min="3" max="3" width="31.7109375" style="21" bestFit="1" customWidth="1"/>
    <col min="4" max="4" width="8.140625" style="21" customWidth="1"/>
    <col min="5" max="5" width="1.28515625" style="21" customWidth="1"/>
    <col min="6" max="6" width="31.140625" style="21" customWidth="1"/>
    <col min="7" max="46" width="15.7109375" style="21" customWidth="1"/>
    <col min="47" max="47" width="3" style="21" customWidth="1"/>
    <col min="48" max="16384" width="9.85546875" style="21"/>
  </cols>
  <sheetData>
    <row r="2" spans="1:47" ht="20.25" x14ac:dyDescent="0.2">
      <c r="A2" s="23"/>
    </row>
    <row r="3" spans="1:47" x14ac:dyDescent="0.2">
      <c r="G3" s="21" t="s">
        <v>189</v>
      </c>
    </row>
    <row r="5" spans="1:47" ht="23.25" x14ac:dyDescent="0.2">
      <c r="A5" s="22" t="s">
        <v>182</v>
      </c>
    </row>
    <row r="6" spans="1:47" ht="15" thickBot="1" x14ac:dyDescent="0.25"/>
    <row r="7" spans="1:47" ht="18.75" thickBot="1" x14ac:dyDescent="0.25">
      <c r="A7" s="63" t="s">
        <v>16</v>
      </c>
      <c r="B7" s="63"/>
      <c r="C7" s="64"/>
      <c r="D7" s="58"/>
      <c r="F7" s="124" t="e">
        <f>'Anexo C.1'!$F$7</f>
        <v>#REF!</v>
      </c>
      <c r="G7" s="126"/>
    </row>
    <row r="9" spans="1:47" hidden="1" x14ac:dyDescent="0.2"/>
    <row r="10" spans="1:47" x14ac:dyDescent="0.2">
      <c r="A10" s="21" t="s">
        <v>126</v>
      </c>
    </row>
    <row r="11" spans="1:47" ht="15" thickBot="1" x14ac:dyDescent="0.25"/>
    <row r="12" spans="1:47" ht="34.5" customHeight="1" thickBot="1" x14ac:dyDescent="0.25">
      <c r="A12" s="360" t="str">
        <f>CONCATENATE("Año de gas ",YEAR(Multiplicadores!$D$33))</f>
        <v>Año de gas 2026</v>
      </c>
      <c r="B12" s="361"/>
      <c r="C12" s="361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361"/>
      <c r="O12" s="361"/>
      <c r="P12" s="361"/>
      <c r="Q12" s="361"/>
      <c r="R12" s="361"/>
      <c r="S12" s="361"/>
      <c r="T12" s="361"/>
      <c r="U12" s="361"/>
      <c r="V12" s="361"/>
      <c r="W12" s="361"/>
      <c r="X12" s="361"/>
      <c r="Y12" s="361"/>
      <c r="Z12" s="361"/>
      <c r="AA12" s="361"/>
      <c r="AB12" s="361"/>
      <c r="AC12" s="361"/>
      <c r="AD12" s="361"/>
      <c r="AE12" s="361"/>
      <c r="AF12" s="361"/>
      <c r="AG12" s="361"/>
      <c r="AH12" s="361"/>
      <c r="AI12" s="361"/>
      <c r="AJ12" s="361"/>
      <c r="AK12" s="361"/>
      <c r="AL12" s="361"/>
      <c r="AM12" s="361"/>
      <c r="AN12" s="361"/>
      <c r="AO12" s="361"/>
      <c r="AP12" s="361"/>
      <c r="AQ12" s="361"/>
      <c r="AR12" s="361"/>
      <c r="AS12" s="361"/>
      <c r="AT12" s="362"/>
    </row>
    <row r="13" spans="1:47" ht="15" thickBot="1" x14ac:dyDescent="0.25"/>
    <row r="14" spans="1:47" ht="39.75" customHeight="1" x14ac:dyDescent="0.2">
      <c r="A14" s="24"/>
      <c r="B14" s="25"/>
      <c r="C14" s="25"/>
      <c r="D14" s="26"/>
      <c r="E14" s="26"/>
      <c r="F14" s="65" t="s">
        <v>57</v>
      </c>
      <c r="G14" s="66" t="s">
        <v>44</v>
      </c>
      <c r="H14" s="66"/>
      <c r="I14" s="66"/>
      <c r="J14" s="66"/>
      <c r="K14" s="66" t="s">
        <v>43</v>
      </c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 t="s">
        <v>124</v>
      </c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 t="s">
        <v>125</v>
      </c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7"/>
      <c r="AU14" s="26"/>
    </row>
    <row r="15" spans="1:47" ht="41.25" customHeight="1" thickBot="1" x14ac:dyDescent="0.25">
      <c r="A15" s="24"/>
      <c r="B15" s="25"/>
      <c r="C15" s="25"/>
      <c r="D15" s="26"/>
      <c r="E15" s="26"/>
      <c r="F15" s="68" t="s">
        <v>114</v>
      </c>
      <c r="G15" s="70" t="str">
        <f>CONCATENATE("Q4 ",YEAR(Multiplicadores!$D$33)-1)</f>
        <v>Q4 2025</v>
      </c>
      <c r="H15" s="69" t="str">
        <f>CONCATENATE("Q1 ",YEAR(Multiplicadores!$D$33))</f>
        <v>Q1 2026</v>
      </c>
      <c r="I15" s="69" t="str">
        <f>CONCATENATE("Q2 ",YEAR(Multiplicadores!$D$33))</f>
        <v>Q2 2026</v>
      </c>
      <c r="J15" s="69" t="str">
        <f>CONCATENATE("Q3 ",YEAR(Multiplicadores!$D$33))</f>
        <v>Q3 2026</v>
      </c>
      <c r="K15" s="70" t="s">
        <v>110</v>
      </c>
      <c r="L15" s="70" t="s">
        <v>111</v>
      </c>
      <c r="M15" s="70" t="s">
        <v>112</v>
      </c>
      <c r="N15" s="70" t="s">
        <v>101</v>
      </c>
      <c r="O15" s="70" t="s">
        <v>102</v>
      </c>
      <c r="P15" s="70" t="s">
        <v>103</v>
      </c>
      <c r="Q15" s="70" t="s">
        <v>104</v>
      </c>
      <c r="R15" s="70" t="s">
        <v>105</v>
      </c>
      <c r="S15" s="70" t="s">
        <v>106</v>
      </c>
      <c r="T15" s="70" t="s">
        <v>107</v>
      </c>
      <c r="U15" s="70" t="s">
        <v>108</v>
      </c>
      <c r="V15" s="70" t="s">
        <v>109</v>
      </c>
      <c r="W15" s="70" t="s">
        <v>110</v>
      </c>
      <c r="X15" s="70" t="s">
        <v>111</v>
      </c>
      <c r="Y15" s="70" t="s">
        <v>112</v>
      </c>
      <c r="Z15" s="70" t="s">
        <v>101</v>
      </c>
      <c r="AA15" s="70" t="s">
        <v>102</v>
      </c>
      <c r="AB15" s="70" t="s">
        <v>103</v>
      </c>
      <c r="AC15" s="70" t="s">
        <v>104</v>
      </c>
      <c r="AD15" s="70" t="s">
        <v>105</v>
      </c>
      <c r="AE15" s="70" t="s">
        <v>106</v>
      </c>
      <c r="AF15" s="70" t="s">
        <v>107</v>
      </c>
      <c r="AG15" s="70" t="s">
        <v>108</v>
      </c>
      <c r="AH15" s="70" t="s">
        <v>109</v>
      </c>
      <c r="AI15" s="70" t="s">
        <v>110</v>
      </c>
      <c r="AJ15" s="70" t="s">
        <v>111</v>
      </c>
      <c r="AK15" s="70" t="s">
        <v>112</v>
      </c>
      <c r="AL15" s="70" t="s">
        <v>101</v>
      </c>
      <c r="AM15" s="70" t="s">
        <v>102</v>
      </c>
      <c r="AN15" s="70" t="s">
        <v>103</v>
      </c>
      <c r="AO15" s="70" t="s">
        <v>104</v>
      </c>
      <c r="AP15" s="70" t="s">
        <v>105</v>
      </c>
      <c r="AQ15" s="70" t="s">
        <v>106</v>
      </c>
      <c r="AR15" s="70" t="s">
        <v>107</v>
      </c>
      <c r="AS15" s="70" t="s">
        <v>108</v>
      </c>
      <c r="AT15" s="312" t="s">
        <v>109</v>
      </c>
      <c r="AU15" s="26"/>
    </row>
    <row r="16" spans="1:47" ht="47.25" customHeight="1" thickBot="1" x14ac:dyDescent="0.25">
      <c r="A16" s="75" t="s">
        <v>1</v>
      </c>
      <c r="B16" s="76" t="s">
        <v>11</v>
      </c>
      <c r="C16" s="77" t="s">
        <v>0</v>
      </c>
      <c r="D16" s="78"/>
      <c r="E16" s="26"/>
      <c r="F16" s="71" t="s">
        <v>14</v>
      </c>
      <c r="G16" s="73" t="s">
        <v>14</v>
      </c>
      <c r="H16" s="72" t="s">
        <v>14</v>
      </c>
      <c r="I16" s="72" t="s">
        <v>14</v>
      </c>
      <c r="J16" s="72" t="s">
        <v>14</v>
      </c>
      <c r="K16" s="73" t="s">
        <v>14</v>
      </c>
      <c r="L16" s="72" t="s">
        <v>14</v>
      </c>
      <c r="M16" s="72" t="s">
        <v>14</v>
      </c>
      <c r="N16" s="72" t="s">
        <v>14</v>
      </c>
      <c r="O16" s="72" t="s">
        <v>14</v>
      </c>
      <c r="P16" s="72" t="s">
        <v>14</v>
      </c>
      <c r="Q16" s="72" t="s">
        <v>14</v>
      </c>
      <c r="R16" s="72" t="s">
        <v>14</v>
      </c>
      <c r="S16" s="72" t="s">
        <v>14</v>
      </c>
      <c r="T16" s="72" t="s">
        <v>14</v>
      </c>
      <c r="U16" s="72" t="s">
        <v>14</v>
      </c>
      <c r="V16" s="72" t="s">
        <v>14</v>
      </c>
      <c r="W16" s="73" t="s">
        <v>14</v>
      </c>
      <c r="X16" s="72" t="s">
        <v>14</v>
      </c>
      <c r="Y16" s="72" t="s">
        <v>14</v>
      </c>
      <c r="Z16" s="72" t="s">
        <v>14</v>
      </c>
      <c r="AA16" s="72" t="s">
        <v>14</v>
      </c>
      <c r="AB16" s="72" t="s">
        <v>14</v>
      </c>
      <c r="AC16" s="72" t="s">
        <v>14</v>
      </c>
      <c r="AD16" s="72" t="s">
        <v>14</v>
      </c>
      <c r="AE16" s="72" t="s">
        <v>14</v>
      </c>
      <c r="AF16" s="72" t="s">
        <v>14</v>
      </c>
      <c r="AG16" s="72" t="s">
        <v>14</v>
      </c>
      <c r="AH16" s="72" t="s">
        <v>14</v>
      </c>
      <c r="AI16" s="73" t="s">
        <v>14</v>
      </c>
      <c r="AJ16" s="72" t="s">
        <v>14</v>
      </c>
      <c r="AK16" s="72" t="s">
        <v>14</v>
      </c>
      <c r="AL16" s="72" t="s">
        <v>14</v>
      </c>
      <c r="AM16" s="72" t="s">
        <v>14</v>
      </c>
      <c r="AN16" s="72" t="s">
        <v>14</v>
      </c>
      <c r="AO16" s="72" t="s">
        <v>14</v>
      </c>
      <c r="AP16" s="72" t="s">
        <v>14</v>
      </c>
      <c r="AQ16" s="72" t="s">
        <v>14</v>
      </c>
      <c r="AR16" s="72" t="s">
        <v>14</v>
      </c>
      <c r="AS16" s="72" t="s">
        <v>14</v>
      </c>
      <c r="AT16" s="74" t="s">
        <v>14</v>
      </c>
      <c r="AU16" s="26"/>
    </row>
    <row r="17" spans="1:47" ht="15" thickBot="1" x14ac:dyDescent="0.25">
      <c r="A17" s="27"/>
      <c r="B17" s="27"/>
      <c r="C17" s="27"/>
      <c r="D17" s="27"/>
      <c r="E17" s="26"/>
      <c r="AU17" s="27"/>
    </row>
    <row r="18" spans="1:47" s="29" customFormat="1" ht="29.25" customHeight="1" thickBot="1" x14ac:dyDescent="0.25">
      <c r="A18" s="79" t="s">
        <v>37</v>
      </c>
      <c r="B18" s="80"/>
      <c r="C18" s="80"/>
      <c r="D18" s="81"/>
      <c r="E18" s="26"/>
      <c r="F18" s="82">
        <f>SUM(F19:F29)</f>
        <v>0</v>
      </c>
      <c r="G18" s="82">
        <f t="shared" ref="G18:AT18" si="0">SUM(G19:G29)</f>
        <v>0</v>
      </c>
      <c r="H18" s="83">
        <f t="shared" si="0"/>
        <v>0</v>
      </c>
      <c r="I18" s="83">
        <f t="shared" si="0"/>
        <v>0</v>
      </c>
      <c r="J18" s="84">
        <f t="shared" si="0"/>
        <v>0</v>
      </c>
      <c r="K18" s="82">
        <f t="shared" si="0"/>
        <v>0</v>
      </c>
      <c r="L18" s="83">
        <f t="shared" si="0"/>
        <v>0</v>
      </c>
      <c r="M18" s="83">
        <f t="shared" si="0"/>
        <v>0</v>
      </c>
      <c r="N18" s="83">
        <f t="shared" si="0"/>
        <v>0</v>
      </c>
      <c r="O18" s="83">
        <f t="shared" si="0"/>
        <v>0</v>
      </c>
      <c r="P18" s="83">
        <f t="shared" si="0"/>
        <v>0</v>
      </c>
      <c r="Q18" s="83">
        <f t="shared" si="0"/>
        <v>0</v>
      </c>
      <c r="R18" s="83">
        <f t="shared" si="0"/>
        <v>0</v>
      </c>
      <c r="S18" s="83">
        <f t="shared" si="0"/>
        <v>0</v>
      </c>
      <c r="T18" s="83">
        <f t="shared" si="0"/>
        <v>0</v>
      </c>
      <c r="U18" s="83">
        <f t="shared" si="0"/>
        <v>0</v>
      </c>
      <c r="V18" s="84">
        <f t="shared" si="0"/>
        <v>0</v>
      </c>
      <c r="W18" s="82">
        <f t="shared" si="0"/>
        <v>0</v>
      </c>
      <c r="X18" s="83">
        <f t="shared" si="0"/>
        <v>0</v>
      </c>
      <c r="Y18" s="83">
        <f t="shared" si="0"/>
        <v>0</v>
      </c>
      <c r="Z18" s="83">
        <f t="shared" si="0"/>
        <v>0</v>
      </c>
      <c r="AA18" s="83">
        <f t="shared" si="0"/>
        <v>0</v>
      </c>
      <c r="AB18" s="83">
        <f t="shared" si="0"/>
        <v>0</v>
      </c>
      <c r="AC18" s="83">
        <f t="shared" si="0"/>
        <v>0</v>
      </c>
      <c r="AD18" s="83">
        <f t="shared" si="0"/>
        <v>0</v>
      </c>
      <c r="AE18" s="83">
        <f t="shared" si="0"/>
        <v>0</v>
      </c>
      <c r="AF18" s="83">
        <f t="shared" si="0"/>
        <v>0</v>
      </c>
      <c r="AG18" s="83">
        <f t="shared" si="0"/>
        <v>0</v>
      </c>
      <c r="AH18" s="84">
        <f t="shared" si="0"/>
        <v>0</v>
      </c>
      <c r="AI18" s="82">
        <f t="shared" si="0"/>
        <v>0</v>
      </c>
      <c r="AJ18" s="83">
        <f t="shared" si="0"/>
        <v>0</v>
      </c>
      <c r="AK18" s="83">
        <f t="shared" si="0"/>
        <v>0</v>
      </c>
      <c r="AL18" s="83">
        <f t="shared" si="0"/>
        <v>0</v>
      </c>
      <c r="AM18" s="83">
        <f t="shared" si="0"/>
        <v>0</v>
      </c>
      <c r="AN18" s="83">
        <f t="shared" si="0"/>
        <v>0</v>
      </c>
      <c r="AO18" s="83">
        <f t="shared" si="0"/>
        <v>0</v>
      </c>
      <c r="AP18" s="83">
        <f t="shared" si="0"/>
        <v>0</v>
      </c>
      <c r="AQ18" s="83">
        <f t="shared" si="0"/>
        <v>0</v>
      </c>
      <c r="AR18" s="83">
        <f t="shared" si="0"/>
        <v>0</v>
      </c>
      <c r="AS18" s="83">
        <f t="shared" si="0"/>
        <v>0</v>
      </c>
      <c r="AT18" s="84">
        <f t="shared" si="0"/>
        <v>0</v>
      </c>
      <c r="AU18" s="28"/>
    </row>
    <row r="19" spans="1:47" ht="13.5" customHeight="1" x14ac:dyDescent="0.2">
      <c r="A19" s="471"/>
      <c r="B19" s="30" t="s">
        <v>77</v>
      </c>
      <c r="C19" s="31" t="s">
        <v>71</v>
      </c>
      <c r="D19" s="474" t="s">
        <v>54</v>
      </c>
      <c r="E19" s="26"/>
      <c r="F19" s="32"/>
      <c r="G19" s="32"/>
      <c r="H19" s="33"/>
      <c r="I19" s="33"/>
      <c r="J19" s="34"/>
      <c r="K19" s="32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4"/>
      <c r="W19" s="32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4"/>
      <c r="AI19" s="32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4"/>
      <c r="AU19" s="45"/>
    </row>
    <row r="20" spans="1:47" ht="14.25" customHeight="1" x14ac:dyDescent="0.2">
      <c r="A20" s="472"/>
      <c r="B20" s="30" t="s">
        <v>78</v>
      </c>
      <c r="C20" s="31" t="s">
        <v>72</v>
      </c>
      <c r="D20" s="475"/>
      <c r="E20" s="26"/>
      <c r="F20" s="37"/>
      <c r="G20" s="37"/>
      <c r="H20" s="38"/>
      <c r="I20" s="38"/>
      <c r="J20" s="39"/>
      <c r="K20" s="37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9"/>
      <c r="W20" s="37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9"/>
      <c r="AI20" s="37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9"/>
      <c r="AU20" s="45"/>
    </row>
    <row r="21" spans="1:47" ht="14.25" customHeight="1" x14ac:dyDescent="0.2">
      <c r="A21" s="472"/>
      <c r="B21" s="30" t="s">
        <v>79</v>
      </c>
      <c r="C21" s="31" t="s">
        <v>73</v>
      </c>
      <c r="D21" s="475"/>
      <c r="E21" s="26"/>
      <c r="F21" s="37"/>
      <c r="G21" s="37"/>
      <c r="H21" s="38"/>
      <c r="I21" s="38"/>
      <c r="J21" s="39"/>
      <c r="K21" s="37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9"/>
      <c r="W21" s="37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9"/>
      <c r="AI21" s="37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9"/>
      <c r="AU21" s="45"/>
    </row>
    <row r="22" spans="1:47" ht="14.25" customHeight="1" x14ac:dyDescent="0.2">
      <c r="A22" s="472"/>
      <c r="B22" s="30" t="s">
        <v>80</v>
      </c>
      <c r="C22" s="31" t="s">
        <v>74</v>
      </c>
      <c r="D22" s="475"/>
      <c r="E22" s="26"/>
      <c r="F22" s="37"/>
      <c r="G22" s="37"/>
      <c r="H22" s="38"/>
      <c r="I22" s="38"/>
      <c r="J22" s="39"/>
      <c r="K22" s="37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9"/>
      <c r="W22" s="37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9"/>
      <c r="AI22" s="37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9"/>
      <c r="AU22" s="45"/>
    </row>
    <row r="23" spans="1:47" s="29" customFormat="1" ht="14.25" customHeight="1" x14ac:dyDescent="0.2">
      <c r="A23" s="472"/>
      <c r="B23" s="30" t="s">
        <v>81</v>
      </c>
      <c r="C23" s="31" t="s">
        <v>75</v>
      </c>
      <c r="D23" s="475"/>
      <c r="E23" s="26"/>
      <c r="F23" s="37"/>
      <c r="G23" s="37"/>
      <c r="H23" s="38"/>
      <c r="I23" s="38"/>
      <c r="J23" s="39"/>
      <c r="K23" s="37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9"/>
      <c r="W23" s="37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9"/>
      <c r="AI23" s="37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9"/>
      <c r="AU23" s="28"/>
    </row>
    <row r="24" spans="1:47" s="29" customFormat="1" ht="14.25" customHeight="1" x14ac:dyDescent="0.2">
      <c r="A24" s="472"/>
      <c r="B24" s="30" t="s">
        <v>82</v>
      </c>
      <c r="C24" s="31" t="s">
        <v>76</v>
      </c>
      <c r="D24" s="475"/>
      <c r="E24" s="26"/>
      <c r="F24" s="219"/>
      <c r="G24" s="219"/>
      <c r="H24" s="221"/>
      <c r="I24" s="221"/>
      <c r="J24" s="220"/>
      <c r="K24" s="219"/>
      <c r="L24" s="221"/>
      <c r="M24" s="221"/>
      <c r="N24" s="221"/>
      <c r="O24" s="221"/>
      <c r="P24" s="221"/>
      <c r="Q24" s="221"/>
      <c r="R24" s="221"/>
      <c r="S24" s="221"/>
      <c r="T24" s="221"/>
      <c r="U24" s="221"/>
      <c r="V24" s="220"/>
      <c r="W24" s="219"/>
      <c r="X24" s="221"/>
      <c r="Y24" s="221"/>
      <c r="Z24" s="221"/>
      <c r="AA24" s="221"/>
      <c r="AB24" s="221"/>
      <c r="AC24" s="221"/>
      <c r="AD24" s="221"/>
      <c r="AE24" s="221"/>
      <c r="AF24" s="221"/>
      <c r="AG24" s="221"/>
      <c r="AH24" s="220"/>
      <c r="AI24" s="219"/>
      <c r="AJ24" s="221"/>
      <c r="AK24" s="221"/>
      <c r="AL24" s="221"/>
      <c r="AM24" s="221"/>
      <c r="AN24" s="221"/>
      <c r="AO24" s="221"/>
      <c r="AP24" s="221"/>
      <c r="AQ24" s="221"/>
      <c r="AR24" s="221"/>
      <c r="AS24" s="221"/>
      <c r="AT24" s="220"/>
      <c r="AU24" s="28"/>
    </row>
    <row r="25" spans="1:47" s="29" customFormat="1" ht="14.25" customHeight="1" x14ac:dyDescent="0.2">
      <c r="A25" s="472"/>
      <c r="B25" s="30" t="s">
        <v>88</v>
      </c>
      <c r="C25" s="31" t="s">
        <v>83</v>
      </c>
      <c r="D25" s="475"/>
      <c r="E25" s="26"/>
      <c r="F25" s="219"/>
      <c r="G25" s="219"/>
      <c r="H25" s="221"/>
      <c r="I25" s="221"/>
      <c r="J25" s="220"/>
      <c r="K25" s="219"/>
      <c r="L25" s="221"/>
      <c r="M25" s="221"/>
      <c r="N25" s="221"/>
      <c r="O25" s="221"/>
      <c r="P25" s="221"/>
      <c r="Q25" s="221"/>
      <c r="R25" s="221"/>
      <c r="S25" s="221"/>
      <c r="T25" s="221"/>
      <c r="U25" s="221"/>
      <c r="V25" s="220"/>
      <c r="W25" s="219"/>
      <c r="X25" s="221"/>
      <c r="Y25" s="221"/>
      <c r="Z25" s="221"/>
      <c r="AA25" s="221"/>
      <c r="AB25" s="221"/>
      <c r="AC25" s="221"/>
      <c r="AD25" s="221"/>
      <c r="AE25" s="221"/>
      <c r="AF25" s="221"/>
      <c r="AG25" s="221"/>
      <c r="AH25" s="220"/>
      <c r="AI25" s="219"/>
      <c r="AJ25" s="221"/>
      <c r="AK25" s="221"/>
      <c r="AL25" s="221"/>
      <c r="AM25" s="221"/>
      <c r="AN25" s="221"/>
      <c r="AO25" s="221"/>
      <c r="AP25" s="221"/>
      <c r="AQ25" s="221"/>
      <c r="AR25" s="221"/>
      <c r="AS25" s="221"/>
      <c r="AT25" s="220"/>
      <c r="AU25" s="28"/>
    </row>
    <row r="26" spans="1:47" s="29" customFormat="1" ht="14.25" customHeight="1" x14ac:dyDescent="0.2">
      <c r="A26" s="472"/>
      <c r="B26" s="30" t="s">
        <v>89</v>
      </c>
      <c r="C26" s="31" t="s">
        <v>84</v>
      </c>
      <c r="D26" s="475"/>
      <c r="E26" s="26"/>
      <c r="F26" s="219"/>
      <c r="G26" s="219"/>
      <c r="H26" s="221"/>
      <c r="I26" s="221"/>
      <c r="J26" s="220"/>
      <c r="K26" s="219"/>
      <c r="L26" s="221"/>
      <c r="M26" s="221"/>
      <c r="N26" s="221"/>
      <c r="O26" s="221"/>
      <c r="P26" s="221"/>
      <c r="Q26" s="221"/>
      <c r="R26" s="221"/>
      <c r="S26" s="221"/>
      <c r="T26" s="221"/>
      <c r="U26" s="221"/>
      <c r="V26" s="220"/>
      <c r="W26" s="219"/>
      <c r="X26" s="221"/>
      <c r="Y26" s="221"/>
      <c r="Z26" s="221"/>
      <c r="AA26" s="221"/>
      <c r="AB26" s="221"/>
      <c r="AC26" s="221"/>
      <c r="AD26" s="221"/>
      <c r="AE26" s="221"/>
      <c r="AF26" s="221"/>
      <c r="AG26" s="221"/>
      <c r="AH26" s="220"/>
      <c r="AI26" s="219"/>
      <c r="AJ26" s="221"/>
      <c r="AK26" s="221"/>
      <c r="AL26" s="221"/>
      <c r="AM26" s="221"/>
      <c r="AN26" s="221"/>
      <c r="AO26" s="221"/>
      <c r="AP26" s="221"/>
      <c r="AQ26" s="221"/>
      <c r="AR26" s="221"/>
      <c r="AS26" s="221"/>
      <c r="AT26" s="220"/>
      <c r="AU26" s="28"/>
    </row>
    <row r="27" spans="1:47" s="29" customFormat="1" ht="14.25" customHeight="1" x14ac:dyDescent="0.2">
      <c r="A27" s="472"/>
      <c r="B27" s="30" t="s">
        <v>90</v>
      </c>
      <c r="C27" s="31" t="s">
        <v>85</v>
      </c>
      <c r="D27" s="475"/>
      <c r="E27" s="26"/>
      <c r="F27" s="219"/>
      <c r="G27" s="219"/>
      <c r="H27" s="221"/>
      <c r="I27" s="221"/>
      <c r="J27" s="220"/>
      <c r="K27" s="219"/>
      <c r="L27" s="221"/>
      <c r="M27" s="221"/>
      <c r="N27" s="221"/>
      <c r="O27" s="221"/>
      <c r="P27" s="221"/>
      <c r="Q27" s="221"/>
      <c r="R27" s="221"/>
      <c r="S27" s="221"/>
      <c r="T27" s="221"/>
      <c r="U27" s="221"/>
      <c r="V27" s="220"/>
      <c r="W27" s="219"/>
      <c r="X27" s="221"/>
      <c r="Y27" s="221"/>
      <c r="Z27" s="221"/>
      <c r="AA27" s="221"/>
      <c r="AB27" s="221"/>
      <c r="AC27" s="221"/>
      <c r="AD27" s="221"/>
      <c r="AE27" s="221"/>
      <c r="AF27" s="221"/>
      <c r="AG27" s="221"/>
      <c r="AH27" s="220"/>
      <c r="AI27" s="219"/>
      <c r="AJ27" s="221"/>
      <c r="AK27" s="221"/>
      <c r="AL27" s="221"/>
      <c r="AM27" s="221"/>
      <c r="AN27" s="221"/>
      <c r="AO27" s="221"/>
      <c r="AP27" s="221"/>
      <c r="AQ27" s="221"/>
      <c r="AR27" s="221"/>
      <c r="AS27" s="221"/>
      <c r="AT27" s="220"/>
      <c r="AU27" s="28"/>
    </row>
    <row r="28" spans="1:47" s="29" customFormat="1" ht="14.25" customHeight="1" x14ac:dyDescent="0.2">
      <c r="A28" s="472"/>
      <c r="B28" s="35" t="s">
        <v>91</v>
      </c>
      <c r="C28" s="36" t="s">
        <v>86</v>
      </c>
      <c r="D28" s="475"/>
      <c r="E28" s="26"/>
      <c r="F28" s="219"/>
      <c r="G28" s="219"/>
      <c r="H28" s="221"/>
      <c r="I28" s="221"/>
      <c r="J28" s="220"/>
      <c r="K28" s="219"/>
      <c r="L28" s="221"/>
      <c r="M28" s="221"/>
      <c r="N28" s="221"/>
      <c r="O28" s="221"/>
      <c r="P28" s="221"/>
      <c r="Q28" s="221"/>
      <c r="R28" s="221"/>
      <c r="S28" s="221"/>
      <c r="T28" s="221"/>
      <c r="U28" s="221"/>
      <c r="V28" s="220"/>
      <c r="W28" s="219"/>
      <c r="X28" s="221"/>
      <c r="Y28" s="221"/>
      <c r="Z28" s="221"/>
      <c r="AA28" s="221"/>
      <c r="AB28" s="221"/>
      <c r="AC28" s="221"/>
      <c r="AD28" s="221"/>
      <c r="AE28" s="221"/>
      <c r="AF28" s="221"/>
      <c r="AG28" s="221"/>
      <c r="AH28" s="220"/>
      <c r="AI28" s="219"/>
      <c r="AJ28" s="221"/>
      <c r="AK28" s="221"/>
      <c r="AL28" s="221"/>
      <c r="AM28" s="221"/>
      <c r="AN28" s="221"/>
      <c r="AO28" s="221"/>
      <c r="AP28" s="221"/>
      <c r="AQ28" s="221"/>
      <c r="AR28" s="221"/>
      <c r="AS28" s="221"/>
      <c r="AT28" s="220"/>
      <c r="AU28" s="28"/>
    </row>
    <row r="29" spans="1:47" s="29" customFormat="1" ht="14.25" customHeight="1" thickBot="1" x14ac:dyDescent="0.25">
      <c r="A29" s="473"/>
      <c r="B29" s="40" t="s">
        <v>92</v>
      </c>
      <c r="C29" s="41" t="s">
        <v>87</v>
      </c>
      <c r="D29" s="476"/>
      <c r="E29" s="26"/>
      <c r="F29" s="42"/>
      <c r="G29" s="42"/>
      <c r="H29" s="43"/>
      <c r="I29" s="43"/>
      <c r="J29" s="44"/>
      <c r="K29" s="42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4"/>
      <c r="W29" s="42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4"/>
      <c r="AI29" s="42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4"/>
      <c r="AU29" s="28"/>
    </row>
    <row r="30" spans="1:47" ht="15" thickBot="1" x14ac:dyDescent="0.25">
      <c r="A30" s="27"/>
      <c r="B30" s="27"/>
      <c r="C30" s="27"/>
      <c r="D30" s="27"/>
      <c r="E30" s="26"/>
      <c r="AU30" s="27"/>
    </row>
    <row r="31" spans="1:47" s="29" customFormat="1" ht="29.25" customHeight="1" thickBot="1" x14ac:dyDescent="0.25">
      <c r="A31" s="79" t="s">
        <v>95</v>
      </c>
      <c r="B31" s="80"/>
      <c r="C31" s="80"/>
      <c r="D31" s="81"/>
      <c r="E31" s="26"/>
      <c r="F31" s="82">
        <f>SUM(F32:F42)</f>
        <v>0</v>
      </c>
      <c r="G31" s="82">
        <f t="shared" ref="G31:AT31" si="1">SUM(G32:G42)</f>
        <v>0</v>
      </c>
      <c r="H31" s="83">
        <f t="shared" si="1"/>
        <v>0</v>
      </c>
      <c r="I31" s="83">
        <f t="shared" si="1"/>
        <v>0</v>
      </c>
      <c r="J31" s="84">
        <f t="shared" si="1"/>
        <v>0</v>
      </c>
      <c r="K31" s="82">
        <f t="shared" si="1"/>
        <v>0</v>
      </c>
      <c r="L31" s="83">
        <f t="shared" si="1"/>
        <v>0</v>
      </c>
      <c r="M31" s="83">
        <f t="shared" si="1"/>
        <v>0</v>
      </c>
      <c r="N31" s="83">
        <f t="shared" si="1"/>
        <v>0</v>
      </c>
      <c r="O31" s="83">
        <f t="shared" si="1"/>
        <v>0</v>
      </c>
      <c r="P31" s="83">
        <f t="shared" si="1"/>
        <v>0</v>
      </c>
      <c r="Q31" s="83">
        <f t="shared" si="1"/>
        <v>0</v>
      </c>
      <c r="R31" s="83">
        <f t="shared" si="1"/>
        <v>0</v>
      </c>
      <c r="S31" s="83">
        <f t="shared" si="1"/>
        <v>0</v>
      </c>
      <c r="T31" s="83">
        <f t="shared" si="1"/>
        <v>0</v>
      </c>
      <c r="U31" s="83">
        <f t="shared" si="1"/>
        <v>0</v>
      </c>
      <c r="V31" s="84">
        <f t="shared" si="1"/>
        <v>0</v>
      </c>
      <c r="W31" s="82">
        <f t="shared" si="1"/>
        <v>0</v>
      </c>
      <c r="X31" s="83">
        <f t="shared" si="1"/>
        <v>0</v>
      </c>
      <c r="Y31" s="83">
        <f t="shared" si="1"/>
        <v>0</v>
      </c>
      <c r="Z31" s="83">
        <f t="shared" si="1"/>
        <v>0</v>
      </c>
      <c r="AA31" s="83">
        <f t="shared" si="1"/>
        <v>0</v>
      </c>
      <c r="AB31" s="83">
        <f t="shared" si="1"/>
        <v>0</v>
      </c>
      <c r="AC31" s="83">
        <f t="shared" si="1"/>
        <v>0</v>
      </c>
      <c r="AD31" s="83">
        <f t="shared" si="1"/>
        <v>0</v>
      </c>
      <c r="AE31" s="83">
        <f t="shared" si="1"/>
        <v>0</v>
      </c>
      <c r="AF31" s="83">
        <f t="shared" si="1"/>
        <v>0</v>
      </c>
      <c r="AG31" s="83">
        <f t="shared" si="1"/>
        <v>0</v>
      </c>
      <c r="AH31" s="84">
        <f t="shared" si="1"/>
        <v>0</v>
      </c>
      <c r="AI31" s="82">
        <f t="shared" si="1"/>
        <v>0</v>
      </c>
      <c r="AJ31" s="83">
        <f t="shared" si="1"/>
        <v>0</v>
      </c>
      <c r="AK31" s="83">
        <f t="shared" si="1"/>
        <v>0</v>
      </c>
      <c r="AL31" s="83">
        <f t="shared" si="1"/>
        <v>0</v>
      </c>
      <c r="AM31" s="83">
        <f t="shared" si="1"/>
        <v>0</v>
      </c>
      <c r="AN31" s="83">
        <f t="shared" si="1"/>
        <v>0</v>
      </c>
      <c r="AO31" s="83">
        <f t="shared" si="1"/>
        <v>0</v>
      </c>
      <c r="AP31" s="83">
        <f t="shared" si="1"/>
        <v>0</v>
      </c>
      <c r="AQ31" s="83">
        <f t="shared" si="1"/>
        <v>0</v>
      </c>
      <c r="AR31" s="83">
        <f t="shared" si="1"/>
        <v>0</v>
      </c>
      <c r="AS31" s="83">
        <f t="shared" si="1"/>
        <v>0</v>
      </c>
      <c r="AT31" s="84">
        <f t="shared" si="1"/>
        <v>0</v>
      </c>
      <c r="AU31" s="28"/>
    </row>
    <row r="32" spans="1:47" ht="13.5" customHeight="1" x14ac:dyDescent="0.2">
      <c r="A32" s="471"/>
      <c r="B32" s="30" t="s">
        <v>77</v>
      </c>
      <c r="C32" s="31" t="s">
        <v>71</v>
      </c>
      <c r="D32" s="474" t="s">
        <v>54</v>
      </c>
      <c r="E32" s="26"/>
      <c r="F32" s="32"/>
      <c r="G32" s="32"/>
      <c r="H32" s="33"/>
      <c r="I32" s="33"/>
      <c r="J32" s="34"/>
      <c r="K32" s="32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4"/>
      <c r="W32" s="32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4"/>
      <c r="AI32" s="32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4"/>
      <c r="AU32" s="45"/>
    </row>
    <row r="33" spans="1:47" ht="14.25" customHeight="1" x14ac:dyDescent="0.2">
      <c r="A33" s="472"/>
      <c r="B33" s="30" t="s">
        <v>78</v>
      </c>
      <c r="C33" s="31" t="s">
        <v>72</v>
      </c>
      <c r="D33" s="475"/>
      <c r="E33" s="26"/>
      <c r="F33" s="37"/>
      <c r="G33" s="37"/>
      <c r="H33" s="38"/>
      <c r="I33" s="38"/>
      <c r="J33" s="39"/>
      <c r="K33" s="37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9"/>
      <c r="W33" s="37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9"/>
      <c r="AI33" s="37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9"/>
      <c r="AU33" s="45"/>
    </row>
    <row r="34" spans="1:47" ht="14.25" customHeight="1" x14ac:dyDescent="0.2">
      <c r="A34" s="472"/>
      <c r="B34" s="30" t="s">
        <v>79</v>
      </c>
      <c r="C34" s="31" t="s">
        <v>73</v>
      </c>
      <c r="D34" s="475"/>
      <c r="E34" s="26"/>
      <c r="F34" s="37"/>
      <c r="G34" s="37"/>
      <c r="H34" s="38"/>
      <c r="I34" s="38"/>
      <c r="J34" s="39"/>
      <c r="K34" s="37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9"/>
      <c r="W34" s="37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9"/>
      <c r="AI34" s="37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9"/>
      <c r="AU34" s="45"/>
    </row>
    <row r="35" spans="1:47" ht="14.25" customHeight="1" x14ac:dyDescent="0.2">
      <c r="A35" s="472"/>
      <c r="B35" s="30" t="s">
        <v>80</v>
      </c>
      <c r="C35" s="31" t="s">
        <v>74</v>
      </c>
      <c r="D35" s="475"/>
      <c r="E35" s="26"/>
      <c r="F35" s="37"/>
      <c r="G35" s="37"/>
      <c r="H35" s="38"/>
      <c r="I35" s="38"/>
      <c r="J35" s="39"/>
      <c r="K35" s="37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9"/>
      <c r="W35" s="37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9"/>
      <c r="AI35" s="37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9"/>
      <c r="AU35" s="45"/>
    </row>
    <row r="36" spans="1:47" s="29" customFormat="1" ht="14.25" customHeight="1" x14ac:dyDescent="0.2">
      <c r="A36" s="472"/>
      <c r="B36" s="30" t="s">
        <v>81</v>
      </c>
      <c r="C36" s="31" t="s">
        <v>75</v>
      </c>
      <c r="D36" s="475"/>
      <c r="E36" s="26"/>
      <c r="F36" s="37"/>
      <c r="G36" s="37"/>
      <c r="H36" s="38"/>
      <c r="I36" s="38"/>
      <c r="J36" s="39"/>
      <c r="K36" s="37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9"/>
      <c r="W36" s="37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9"/>
      <c r="AI36" s="37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9"/>
      <c r="AU36" s="28"/>
    </row>
    <row r="37" spans="1:47" s="29" customFormat="1" ht="14.25" customHeight="1" x14ac:dyDescent="0.2">
      <c r="A37" s="472"/>
      <c r="B37" s="30" t="s">
        <v>82</v>
      </c>
      <c r="C37" s="31" t="s">
        <v>76</v>
      </c>
      <c r="D37" s="475"/>
      <c r="E37" s="26"/>
      <c r="F37" s="219"/>
      <c r="G37" s="219"/>
      <c r="H37" s="221"/>
      <c r="I37" s="221"/>
      <c r="J37" s="220"/>
      <c r="K37" s="219"/>
      <c r="L37" s="221"/>
      <c r="M37" s="221"/>
      <c r="N37" s="221"/>
      <c r="O37" s="221"/>
      <c r="P37" s="221"/>
      <c r="Q37" s="221"/>
      <c r="R37" s="221"/>
      <c r="S37" s="221"/>
      <c r="T37" s="221"/>
      <c r="U37" s="221"/>
      <c r="V37" s="220"/>
      <c r="W37" s="219"/>
      <c r="X37" s="221"/>
      <c r="Y37" s="221"/>
      <c r="Z37" s="221"/>
      <c r="AA37" s="221"/>
      <c r="AB37" s="221"/>
      <c r="AC37" s="221"/>
      <c r="AD37" s="221"/>
      <c r="AE37" s="221"/>
      <c r="AF37" s="221"/>
      <c r="AG37" s="221"/>
      <c r="AH37" s="220"/>
      <c r="AI37" s="219"/>
      <c r="AJ37" s="221"/>
      <c r="AK37" s="221"/>
      <c r="AL37" s="221"/>
      <c r="AM37" s="221"/>
      <c r="AN37" s="221"/>
      <c r="AO37" s="221"/>
      <c r="AP37" s="221"/>
      <c r="AQ37" s="221"/>
      <c r="AR37" s="221"/>
      <c r="AS37" s="221"/>
      <c r="AT37" s="220"/>
      <c r="AU37" s="28"/>
    </row>
    <row r="38" spans="1:47" s="29" customFormat="1" ht="14.25" customHeight="1" x14ac:dyDescent="0.2">
      <c r="A38" s="472"/>
      <c r="B38" s="30" t="s">
        <v>88</v>
      </c>
      <c r="C38" s="31" t="s">
        <v>83</v>
      </c>
      <c r="D38" s="475"/>
      <c r="E38" s="26"/>
      <c r="F38" s="219"/>
      <c r="G38" s="219"/>
      <c r="H38" s="221"/>
      <c r="I38" s="221"/>
      <c r="J38" s="220"/>
      <c r="K38" s="219"/>
      <c r="L38" s="221"/>
      <c r="M38" s="221"/>
      <c r="N38" s="221"/>
      <c r="O38" s="221"/>
      <c r="P38" s="221"/>
      <c r="Q38" s="221"/>
      <c r="R38" s="221"/>
      <c r="S38" s="221"/>
      <c r="T38" s="221"/>
      <c r="U38" s="221"/>
      <c r="V38" s="220"/>
      <c r="W38" s="219"/>
      <c r="X38" s="221"/>
      <c r="Y38" s="221"/>
      <c r="Z38" s="221"/>
      <c r="AA38" s="221"/>
      <c r="AB38" s="221"/>
      <c r="AC38" s="221"/>
      <c r="AD38" s="221"/>
      <c r="AE38" s="221"/>
      <c r="AF38" s="221"/>
      <c r="AG38" s="221"/>
      <c r="AH38" s="220"/>
      <c r="AI38" s="219"/>
      <c r="AJ38" s="221"/>
      <c r="AK38" s="221"/>
      <c r="AL38" s="221"/>
      <c r="AM38" s="221"/>
      <c r="AN38" s="221"/>
      <c r="AO38" s="221"/>
      <c r="AP38" s="221"/>
      <c r="AQ38" s="221"/>
      <c r="AR38" s="221"/>
      <c r="AS38" s="221"/>
      <c r="AT38" s="220"/>
      <c r="AU38" s="28"/>
    </row>
    <row r="39" spans="1:47" s="29" customFormat="1" ht="14.25" customHeight="1" x14ac:dyDescent="0.2">
      <c r="A39" s="472"/>
      <c r="B39" s="30" t="s">
        <v>89</v>
      </c>
      <c r="C39" s="31" t="s">
        <v>84</v>
      </c>
      <c r="D39" s="475"/>
      <c r="E39" s="26"/>
      <c r="F39" s="219"/>
      <c r="G39" s="219"/>
      <c r="H39" s="221"/>
      <c r="I39" s="221"/>
      <c r="J39" s="220"/>
      <c r="K39" s="219"/>
      <c r="L39" s="221"/>
      <c r="M39" s="221"/>
      <c r="N39" s="221"/>
      <c r="O39" s="221"/>
      <c r="P39" s="221"/>
      <c r="Q39" s="221"/>
      <c r="R39" s="221"/>
      <c r="S39" s="221"/>
      <c r="T39" s="221"/>
      <c r="U39" s="221"/>
      <c r="V39" s="220"/>
      <c r="W39" s="219"/>
      <c r="X39" s="221"/>
      <c r="Y39" s="221"/>
      <c r="Z39" s="221"/>
      <c r="AA39" s="221"/>
      <c r="AB39" s="221"/>
      <c r="AC39" s="221"/>
      <c r="AD39" s="221"/>
      <c r="AE39" s="221"/>
      <c r="AF39" s="221"/>
      <c r="AG39" s="221"/>
      <c r="AH39" s="220"/>
      <c r="AI39" s="219"/>
      <c r="AJ39" s="221"/>
      <c r="AK39" s="221"/>
      <c r="AL39" s="221"/>
      <c r="AM39" s="221"/>
      <c r="AN39" s="221"/>
      <c r="AO39" s="221"/>
      <c r="AP39" s="221"/>
      <c r="AQ39" s="221"/>
      <c r="AR39" s="221"/>
      <c r="AS39" s="221"/>
      <c r="AT39" s="220"/>
      <c r="AU39" s="28"/>
    </row>
    <row r="40" spans="1:47" s="29" customFormat="1" ht="14.25" customHeight="1" x14ac:dyDescent="0.2">
      <c r="A40" s="472"/>
      <c r="B40" s="30" t="s">
        <v>90</v>
      </c>
      <c r="C40" s="31" t="s">
        <v>85</v>
      </c>
      <c r="D40" s="475"/>
      <c r="E40" s="26"/>
      <c r="F40" s="219"/>
      <c r="G40" s="219"/>
      <c r="H40" s="221"/>
      <c r="I40" s="221"/>
      <c r="J40" s="220"/>
      <c r="K40" s="219"/>
      <c r="L40" s="221"/>
      <c r="M40" s="221"/>
      <c r="N40" s="221"/>
      <c r="O40" s="221"/>
      <c r="P40" s="221"/>
      <c r="Q40" s="221"/>
      <c r="R40" s="221"/>
      <c r="S40" s="221"/>
      <c r="T40" s="221"/>
      <c r="U40" s="221"/>
      <c r="V40" s="220"/>
      <c r="W40" s="219"/>
      <c r="X40" s="221"/>
      <c r="Y40" s="221"/>
      <c r="Z40" s="221"/>
      <c r="AA40" s="221"/>
      <c r="AB40" s="221"/>
      <c r="AC40" s="221"/>
      <c r="AD40" s="221"/>
      <c r="AE40" s="221"/>
      <c r="AF40" s="221"/>
      <c r="AG40" s="221"/>
      <c r="AH40" s="220"/>
      <c r="AI40" s="219"/>
      <c r="AJ40" s="221"/>
      <c r="AK40" s="221"/>
      <c r="AL40" s="221"/>
      <c r="AM40" s="221"/>
      <c r="AN40" s="221"/>
      <c r="AO40" s="221"/>
      <c r="AP40" s="221"/>
      <c r="AQ40" s="221"/>
      <c r="AR40" s="221"/>
      <c r="AS40" s="221"/>
      <c r="AT40" s="220"/>
      <c r="AU40" s="28"/>
    </row>
    <row r="41" spans="1:47" s="29" customFormat="1" ht="14.25" customHeight="1" x14ac:dyDescent="0.2">
      <c r="A41" s="472"/>
      <c r="B41" s="35" t="s">
        <v>91</v>
      </c>
      <c r="C41" s="36" t="s">
        <v>86</v>
      </c>
      <c r="D41" s="475"/>
      <c r="E41" s="26"/>
      <c r="F41" s="219"/>
      <c r="G41" s="219"/>
      <c r="H41" s="221"/>
      <c r="I41" s="221"/>
      <c r="J41" s="220"/>
      <c r="K41" s="219"/>
      <c r="L41" s="221"/>
      <c r="M41" s="221"/>
      <c r="N41" s="221"/>
      <c r="O41" s="221"/>
      <c r="P41" s="221"/>
      <c r="Q41" s="221"/>
      <c r="R41" s="221"/>
      <c r="S41" s="221"/>
      <c r="T41" s="221"/>
      <c r="U41" s="221"/>
      <c r="V41" s="220"/>
      <c r="W41" s="219"/>
      <c r="X41" s="221"/>
      <c r="Y41" s="221"/>
      <c r="Z41" s="221"/>
      <c r="AA41" s="221"/>
      <c r="AB41" s="221"/>
      <c r="AC41" s="221"/>
      <c r="AD41" s="221"/>
      <c r="AE41" s="221"/>
      <c r="AF41" s="221"/>
      <c r="AG41" s="221"/>
      <c r="AH41" s="220"/>
      <c r="AI41" s="219"/>
      <c r="AJ41" s="221"/>
      <c r="AK41" s="221"/>
      <c r="AL41" s="221"/>
      <c r="AM41" s="221"/>
      <c r="AN41" s="221"/>
      <c r="AO41" s="221"/>
      <c r="AP41" s="221"/>
      <c r="AQ41" s="221"/>
      <c r="AR41" s="221"/>
      <c r="AS41" s="221"/>
      <c r="AT41" s="220"/>
      <c r="AU41" s="28"/>
    </row>
    <row r="42" spans="1:47" s="29" customFormat="1" ht="14.25" customHeight="1" thickBot="1" x14ac:dyDescent="0.25">
      <c r="A42" s="473"/>
      <c r="B42" s="40" t="s">
        <v>92</v>
      </c>
      <c r="C42" s="41" t="s">
        <v>87</v>
      </c>
      <c r="D42" s="476"/>
      <c r="E42" s="26"/>
      <c r="F42" s="42"/>
      <c r="G42" s="42"/>
      <c r="H42" s="43"/>
      <c r="I42" s="43"/>
      <c r="J42" s="44"/>
      <c r="K42" s="42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4"/>
      <c r="W42" s="42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4"/>
      <c r="AI42" s="42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4"/>
      <c r="AU42" s="28"/>
    </row>
    <row r="43" spans="1:47" ht="15" thickBot="1" x14ac:dyDescent="0.25">
      <c r="A43" s="27"/>
      <c r="B43" s="27"/>
      <c r="C43" s="27"/>
      <c r="D43" s="27"/>
      <c r="E43" s="26"/>
      <c r="AU43" s="27"/>
    </row>
    <row r="44" spans="1:47" s="29" customFormat="1" ht="29.25" customHeight="1" thickBot="1" x14ac:dyDescent="0.25">
      <c r="A44" s="79" t="s">
        <v>94</v>
      </c>
      <c r="B44" s="80"/>
      <c r="C44" s="80"/>
      <c r="D44" s="81"/>
      <c r="E44" s="26"/>
      <c r="F44" s="82">
        <f>SUM(F45:F55)</f>
        <v>0</v>
      </c>
      <c r="G44" s="82">
        <f t="shared" ref="G44" si="2">SUM(G45:G55)</f>
        <v>0</v>
      </c>
      <c r="H44" s="83">
        <f>SUM(H45:H55)</f>
        <v>0</v>
      </c>
      <c r="I44" s="83">
        <f t="shared" ref="I44:AT44" si="3">SUM(I45:I55)</f>
        <v>0</v>
      </c>
      <c r="J44" s="84">
        <f t="shared" si="3"/>
        <v>0</v>
      </c>
      <c r="K44" s="82">
        <f t="shared" si="3"/>
        <v>0</v>
      </c>
      <c r="L44" s="83">
        <f t="shared" si="3"/>
        <v>0</v>
      </c>
      <c r="M44" s="83">
        <f t="shared" si="3"/>
        <v>0</v>
      </c>
      <c r="N44" s="83">
        <f t="shared" si="3"/>
        <v>0</v>
      </c>
      <c r="O44" s="83">
        <f t="shared" si="3"/>
        <v>0</v>
      </c>
      <c r="P44" s="83">
        <f t="shared" si="3"/>
        <v>0</v>
      </c>
      <c r="Q44" s="83">
        <f t="shared" si="3"/>
        <v>0</v>
      </c>
      <c r="R44" s="83">
        <f t="shared" si="3"/>
        <v>0</v>
      </c>
      <c r="S44" s="83">
        <f t="shared" si="3"/>
        <v>0</v>
      </c>
      <c r="T44" s="83">
        <f t="shared" si="3"/>
        <v>0</v>
      </c>
      <c r="U44" s="83">
        <f t="shared" si="3"/>
        <v>0</v>
      </c>
      <c r="V44" s="84">
        <f t="shared" si="3"/>
        <v>0</v>
      </c>
      <c r="W44" s="82">
        <f t="shared" si="3"/>
        <v>0</v>
      </c>
      <c r="X44" s="83">
        <f t="shared" si="3"/>
        <v>0</v>
      </c>
      <c r="Y44" s="83">
        <f t="shared" si="3"/>
        <v>0</v>
      </c>
      <c r="Z44" s="83">
        <f t="shared" si="3"/>
        <v>0</v>
      </c>
      <c r="AA44" s="83">
        <f t="shared" si="3"/>
        <v>0</v>
      </c>
      <c r="AB44" s="83">
        <f t="shared" si="3"/>
        <v>0</v>
      </c>
      <c r="AC44" s="83">
        <f t="shared" si="3"/>
        <v>0</v>
      </c>
      <c r="AD44" s="83">
        <f t="shared" si="3"/>
        <v>0</v>
      </c>
      <c r="AE44" s="83">
        <f t="shared" si="3"/>
        <v>0</v>
      </c>
      <c r="AF44" s="83">
        <f t="shared" si="3"/>
        <v>0</v>
      </c>
      <c r="AG44" s="83">
        <f t="shared" si="3"/>
        <v>0</v>
      </c>
      <c r="AH44" s="84">
        <f t="shared" si="3"/>
        <v>0</v>
      </c>
      <c r="AI44" s="82">
        <f t="shared" si="3"/>
        <v>0</v>
      </c>
      <c r="AJ44" s="83">
        <f t="shared" si="3"/>
        <v>0</v>
      </c>
      <c r="AK44" s="83">
        <f t="shared" si="3"/>
        <v>0</v>
      </c>
      <c r="AL44" s="83">
        <f t="shared" si="3"/>
        <v>0</v>
      </c>
      <c r="AM44" s="83">
        <f t="shared" si="3"/>
        <v>0</v>
      </c>
      <c r="AN44" s="83">
        <f t="shared" si="3"/>
        <v>0</v>
      </c>
      <c r="AO44" s="83">
        <f t="shared" si="3"/>
        <v>0</v>
      </c>
      <c r="AP44" s="83">
        <f t="shared" si="3"/>
        <v>0</v>
      </c>
      <c r="AQ44" s="83">
        <f t="shared" si="3"/>
        <v>0</v>
      </c>
      <c r="AR44" s="83">
        <f t="shared" si="3"/>
        <v>0</v>
      </c>
      <c r="AS44" s="83">
        <f t="shared" si="3"/>
        <v>0</v>
      </c>
      <c r="AT44" s="84">
        <f t="shared" si="3"/>
        <v>0</v>
      </c>
      <c r="AU44" s="28"/>
    </row>
    <row r="45" spans="1:47" ht="14.25" customHeight="1" x14ac:dyDescent="0.2">
      <c r="A45" s="471"/>
      <c r="B45" s="30" t="s">
        <v>77</v>
      </c>
      <c r="C45" s="31" t="s">
        <v>71</v>
      </c>
      <c r="D45" s="474" t="s">
        <v>54</v>
      </c>
      <c r="E45" s="26"/>
      <c r="F45" s="32"/>
      <c r="G45" s="32"/>
      <c r="H45" s="33"/>
      <c r="I45" s="33"/>
      <c r="J45" s="34"/>
      <c r="K45" s="32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4"/>
      <c r="W45" s="32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4"/>
      <c r="AI45" s="32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4"/>
      <c r="AU45" s="45"/>
    </row>
    <row r="46" spans="1:47" ht="14.25" customHeight="1" x14ac:dyDescent="0.2">
      <c r="A46" s="472"/>
      <c r="B46" s="30" t="s">
        <v>78</v>
      </c>
      <c r="C46" s="31" t="s">
        <v>72</v>
      </c>
      <c r="D46" s="475"/>
      <c r="E46" s="26"/>
      <c r="F46" s="37"/>
      <c r="G46" s="37"/>
      <c r="H46" s="38"/>
      <c r="I46" s="38"/>
      <c r="J46" s="39"/>
      <c r="K46" s="37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9"/>
      <c r="W46" s="37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9"/>
      <c r="AI46" s="37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9"/>
      <c r="AU46" s="45"/>
    </row>
    <row r="47" spans="1:47" ht="14.25" customHeight="1" x14ac:dyDescent="0.2">
      <c r="A47" s="472"/>
      <c r="B47" s="30" t="s">
        <v>79</v>
      </c>
      <c r="C47" s="31" t="s">
        <v>73</v>
      </c>
      <c r="D47" s="475"/>
      <c r="E47" s="26"/>
      <c r="F47" s="37"/>
      <c r="G47" s="37"/>
      <c r="H47" s="38"/>
      <c r="I47" s="38"/>
      <c r="J47" s="39"/>
      <c r="K47" s="37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9"/>
      <c r="W47" s="37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9"/>
      <c r="AI47" s="37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9"/>
      <c r="AU47" s="45"/>
    </row>
    <row r="48" spans="1:47" ht="14.25" customHeight="1" x14ac:dyDescent="0.2">
      <c r="A48" s="472"/>
      <c r="B48" s="30" t="s">
        <v>80</v>
      </c>
      <c r="C48" s="31" t="s">
        <v>74</v>
      </c>
      <c r="D48" s="475"/>
      <c r="E48" s="26"/>
      <c r="F48" s="37"/>
      <c r="G48" s="37"/>
      <c r="H48" s="38"/>
      <c r="I48" s="38"/>
      <c r="J48" s="39"/>
      <c r="K48" s="37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9"/>
      <c r="W48" s="37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9"/>
      <c r="AI48" s="37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9"/>
      <c r="AU48" s="45"/>
    </row>
    <row r="49" spans="1:47" ht="14.25" customHeight="1" x14ac:dyDescent="0.2">
      <c r="A49" s="472"/>
      <c r="B49" s="30" t="s">
        <v>81</v>
      </c>
      <c r="C49" s="31" t="s">
        <v>75</v>
      </c>
      <c r="D49" s="475"/>
      <c r="E49" s="26"/>
      <c r="F49" s="37"/>
      <c r="G49" s="37"/>
      <c r="H49" s="38"/>
      <c r="I49" s="38"/>
      <c r="J49" s="39"/>
      <c r="K49" s="37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9"/>
      <c r="W49" s="37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9"/>
      <c r="AI49" s="37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9"/>
      <c r="AU49" s="45"/>
    </row>
    <row r="50" spans="1:47" ht="14.25" customHeight="1" x14ac:dyDescent="0.2">
      <c r="A50" s="472"/>
      <c r="B50" s="30" t="s">
        <v>82</v>
      </c>
      <c r="C50" s="31" t="s">
        <v>76</v>
      </c>
      <c r="D50" s="475"/>
      <c r="E50" s="26"/>
      <c r="F50" s="37"/>
      <c r="G50" s="37"/>
      <c r="H50" s="38"/>
      <c r="I50" s="38"/>
      <c r="J50" s="39"/>
      <c r="K50" s="37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9"/>
      <c r="W50" s="37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9"/>
      <c r="AI50" s="37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9"/>
      <c r="AU50" s="45"/>
    </row>
    <row r="51" spans="1:47" ht="14.25" customHeight="1" x14ac:dyDescent="0.2">
      <c r="A51" s="472"/>
      <c r="B51" s="30" t="s">
        <v>88</v>
      </c>
      <c r="C51" s="31" t="s">
        <v>83</v>
      </c>
      <c r="D51" s="475"/>
      <c r="E51" s="26"/>
      <c r="F51" s="37"/>
      <c r="G51" s="37"/>
      <c r="H51" s="38"/>
      <c r="I51" s="38"/>
      <c r="J51" s="39"/>
      <c r="K51" s="37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9"/>
      <c r="W51" s="37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9"/>
      <c r="AI51" s="37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9"/>
      <c r="AU51" s="45"/>
    </row>
    <row r="52" spans="1:47" ht="14.25" customHeight="1" x14ac:dyDescent="0.2">
      <c r="A52" s="472"/>
      <c r="B52" s="30" t="s">
        <v>89</v>
      </c>
      <c r="C52" s="31" t="s">
        <v>84</v>
      </c>
      <c r="D52" s="475"/>
      <c r="E52" s="26"/>
      <c r="F52" s="37"/>
      <c r="G52" s="37"/>
      <c r="H52" s="38"/>
      <c r="I52" s="38"/>
      <c r="J52" s="39"/>
      <c r="K52" s="37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9"/>
      <c r="W52" s="37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9"/>
      <c r="AI52" s="37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9"/>
      <c r="AU52" s="45"/>
    </row>
    <row r="53" spans="1:47" ht="14.25" customHeight="1" x14ac:dyDescent="0.2">
      <c r="A53" s="472"/>
      <c r="B53" s="30" t="s">
        <v>90</v>
      </c>
      <c r="C53" s="31" t="s">
        <v>85</v>
      </c>
      <c r="D53" s="475"/>
      <c r="E53" s="26"/>
      <c r="F53" s="37"/>
      <c r="G53" s="37"/>
      <c r="H53" s="38"/>
      <c r="I53" s="38"/>
      <c r="J53" s="39"/>
      <c r="K53" s="37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9"/>
      <c r="W53" s="37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9"/>
      <c r="AI53" s="37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9"/>
      <c r="AU53" s="45"/>
    </row>
    <row r="54" spans="1:47" s="29" customFormat="1" ht="14.25" customHeight="1" x14ac:dyDescent="0.2">
      <c r="A54" s="472"/>
      <c r="B54" s="35" t="s">
        <v>91</v>
      </c>
      <c r="C54" s="36" t="s">
        <v>86</v>
      </c>
      <c r="D54" s="475"/>
      <c r="E54" s="26"/>
      <c r="F54" s="37"/>
      <c r="G54" s="37"/>
      <c r="H54" s="38"/>
      <c r="I54" s="38"/>
      <c r="J54" s="39"/>
      <c r="K54" s="37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9"/>
      <c r="W54" s="37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9"/>
      <c r="AI54" s="37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9"/>
      <c r="AU54" s="28"/>
    </row>
    <row r="55" spans="1:47" s="29" customFormat="1" ht="14.25" customHeight="1" thickBot="1" x14ac:dyDescent="0.25">
      <c r="A55" s="473"/>
      <c r="B55" s="40" t="s">
        <v>92</v>
      </c>
      <c r="C55" s="41" t="s">
        <v>87</v>
      </c>
      <c r="D55" s="476"/>
      <c r="E55" s="26"/>
      <c r="F55" s="42"/>
      <c r="G55" s="42"/>
      <c r="H55" s="43"/>
      <c r="I55" s="43"/>
      <c r="J55" s="44"/>
      <c r="K55" s="42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4"/>
      <c r="W55" s="42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4"/>
      <c r="AI55" s="42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4"/>
      <c r="AU55" s="28"/>
    </row>
    <row r="56" spans="1:47" ht="15" thickBot="1" x14ac:dyDescent="0.25">
      <c r="A56" s="27"/>
      <c r="B56" s="27"/>
      <c r="C56" s="27"/>
      <c r="D56" s="27"/>
      <c r="E56" s="26"/>
      <c r="AU56" s="27"/>
    </row>
    <row r="57" spans="1:47" s="29" customFormat="1" ht="27" customHeight="1" thickBot="1" x14ac:dyDescent="0.25">
      <c r="A57" s="79" t="s">
        <v>93</v>
      </c>
      <c r="B57" s="80"/>
      <c r="C57" s="80"/>
      <c r="D57" s="81"/>
      <c r="E57" s="26"/>
      <c r="F57" s="82">
        <f>SUM(F58:F68)</f>
        <v>0</v>
      </c>
      <c r="G57" s="82">
        <f t="shared" ref="G57:K57" si="4">SUM(G58:G68)</f>
        <v>0</v>
      </c>
      <c r="H57" s="83">
        <f t="shared" si="4"/>
        <v>0</v>
      </c>
      <c r="I57" s="83">
        <f t="shared" si="4"/>
        <v>0</v>
      </c>
      <c r="J57" s="84">
        <f t="shared" si="4"/>
        <v>0</v>
      </c>
      <c r="K57" s="82">
        <f t="shared" si="4"/>
        <v>0</v>
      </c>
      <c r="L57" s="83">
        <f t="shared" ref="L57:S57" si="5">SUM(L58:L68)</f>
        <v>0</v>
      </c>
      <c r="M57" s="83">
        <f t="shared" si="5"/>
        <v>0</v>
      </c>
      <c r="N57" s="83">
        <f t="shared" si="5"/>
        <v>0</v>
      </c>
      <c r="O57" s="83">
        <f t="shared" si="5"/>
        <v>0</v>
      </c>
      <c r="P57" s="83">
        <f t="shared" si="5"/>
        <v>0</v>
      </c>
      <c r="Q57" s="83">
        <f t="shared" si="5"/>
        <v>0</v>
      </c>
      <c r="R57" s="83">
        <f t="shared" si="5"/>
        <v>0</v>
      </c>
      <c r="S57" s="83">
        <f t="shared" si="5"/>
        <v>0</v>
      </c>
      <c r="T57" s="83">
        <f t="shared" ref="T57:W57" si="6">SUM(T58:T68)</f>
        <v>0</v>
      </c>
      <c r="U57" s="83">
        <f t="shared" si="6"/>
        <v>0</v>
      </c>
      <c r="V57" s="84">
        <f t="shared" si="6"/>
        <v>0</v>
      </c>
      <c r="W57" s="82">
        <f t="shared" si="6"/>
        <v>0</v>
      </c>
      <c r="X57" s="83">
        <f t="shared" ref="X57:AE57" si="7">SUM(X58:X68)</f>
        <v>0</v>
      </c>
      <c r="Y57" s="83">
        <f t="shared" si="7"/>
        <v>0</v>
      </c>
      <c r="Z57" s="83">
        <f t="shared" si="7"/>
        <v>0</v>
      </c>
      <c r="AA57" s="83">
        <f t="shared" si="7"/>
        <v>0</v>
      </c>
      <c r="AB57" s="83">
        <f t="shared" si="7"/>
        <v>0</v>
      </c>
      <c r="AC57" s="83">
        <f t="shared" si="7"/>
        <v>0</v>
      </c>
      <c r="AD57" s="83">
        <f t="shared" si="7"/>
        <v>0</v>
      </c>
      <c r="AE57" s="83">
        <f t="shared" si="7"/>
        <v>0</v>
      </c>
      <c r="AF57" s="83">
        <f t="shared" ref="AF57:AI57" si="8">SUM(AF58:AF68)</f>
        <v>0</v>
      </c>
      <c r="AG57" s="83">
        <f t="shared" si="8"/>
        <v>0</v>
      </c>
      <c r="AH57" s="84">
        <f t="shared" si="8"/>
        <v>0</v>
      </c>
      <c r="AI57" s="82">
        <f t="shared" si="8"/>
        <v>0</v>
      </c>
      <c r="AJ57" s="83">
        <f t="shared" ref="AJ57:AQ57" si="9">SUM(AJ58:AJ68)</f>
        <v>0</v>
      </c>
      <c r="AK57" s="83">
        <f t="shared" si="9"/>
        <v>0</v>
      </c>
      <c r="AL57" s="83">
        <f t="shared" si="9"/>
        <v>0</v>
      </c>
      <c r="AM57" s="83">
        <f t="shared" si="9"/>
        <v>0</v>
      </c>
      <c r="AN57" s="83">
        <f t="shared" si="9"/>
        <v>0</v>
      </c>
      <c r="AO57" s="83">
        <f t="shared" si="9"/>
        <v>0</v>
      </c>
      <c r="AP57" s="83">
        <f t="shared" si="9"/>
        <v>0</v>
      </c>
      <c r="AQ57" s="83">
        <f t="shared" si="9"/>
        <v>0</v>
      </c>
      <c r="AR57" s="83">
        <f t="shared" ref="AR57:AT57" si="10">SUM(AR58:AR68)</f>
        <v>0</v>
      </c>
      <c r="AS57" s="83">
        <f t="shared" si="10"/>
        <v>0</v>
      </c>
      <c r="AT57" s="84">
        <f t="shared" si="10"/>
        <v>0</v>
      </c>
      <c r="AU57" s="28"/>
    </row>
    <row r="58" spans="1:47" ht="14.25" customHeight="1" x14ac:dyDescent="0.2">
      <c r="A58" s="477"/>
      <c r="B58" s="30" t="s">
        <v>77</v>
      </c>
      <c r="C58" s="31" t="s">
        <v>71</v>
      </c>
      <c r="D58" s="474" t="s">
        <v>54</v>
      </c>
      <c r="E58" s="26"/>
      <c r="F58" s="32"/>
      <c r="G58" s="32"/>
      <c r="H58" s="33"/>
      <c r="I58" s="33"/>
      <c r="J58" s="34"/>
      <c r="K58" s="32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4"/>
      <c r="W58" s="32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4"/>
      <c r="AI58" s="32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4"/>
      <c r="AU58" s="45"/>
    </row>
    <row r="59" spans="1:47" x14ac:dyDescent="0.2">
      <c r="A59" s="478"/>
      <c r="B59" s="30" t="s">
        <v>78</v>
      </c>
      <c r="C59" s="31" t="s">
        <v>72</v>
      </c>
      <c r="D59" s="475"/>
      <c r="E59" s="26"/>
      <c r="F59" s="37"/>
      <c r="G59" s="37"/>
      <c r="H59" s="38"/>
      <c r="I59" s="38"/>
      <c r="J59" s="39"/>
      <c r="K59" s="37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9"/>
      <c r="W59" s="37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9"/>
      <c r="AI59" s="37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9"/>
      <c r="AU59" s="45"/>
    </row>
    <row r="60" spans="1:47" x14ac:dyDescent="0.2">
      <c r="A60" s="478"/>
      <c r="B60" s="30" t="s">
        <v>79</v>
      </c>
      <c r="C60" s="31" t="s">
        <v>73</v>
      </c>
      <c r="D60" s="475"/>
      <c r="E60" s="26"/>
      <c r="F60" s="37"/>
      <c r="G60" s="37"/>
      <c r="H60" s="38"/>
      <c r="I60" s="38"/>
      <c r="J60" s="39"/>
      <c r="K60" s="37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9"/>
      <c r="W60" s="37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9"/>
      <c r="AI60" s="37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9"/>
      <c r="AU60" s="45"/>
    </row>
    <row r="61" spans="1:47" x14ac:dyDescent="0.2">
      <c r="A61" s="478"/>
      <c r="B61" s="30" t="s">
        <v>80</v>
      </c>
      <c r="C61" s="31" t="s">
        <v>74</v>
      </c>
      <c r="D61" s="475"/>
      <c r="E61" s="26"/>
      <c r="F61" s="37"/>
      <c r="G61" s="37"/>
      <c r="H61" s="38"/>
      <c r="I61" s="38"/>
      <c r="J61" s="39"/>
      <c r="K61" s="37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9"/>
      <c r="W61" s="37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9"/>
      <c r="AI61" s="37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9"/>
      <c r="AU61" s="45"/>
    </row>
    <row r="62" spans="1:47" x14ac:dyDescent="0.2">
      <c r="A62" s="478"/>
      <c r="B62" s="30" t="s">
        <v>81</v>
      </c>
      <c r="C62" s="31" t="s">
        <v>75</v>
      </c>
      <c r="D62" s="475"/>
      <c r="E62" s="26"/>
      <c r="F62" s="37"/>
      <c r="G62" s="37"/>
      <c r="H62" s="38"/>
      <c r="I62" s="38"/>
      <c r="J62" s="39"/>
      <c r="K62" s="37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9"/>
      <c r="W62" s="37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9"/>
      <c r="AI62" s="37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9"/>
      <c r="AU62" s="45"/>
    </row>
    <row r="63" spans="1:47" x14ac:dyDescent="0.2">
      <c r="A63" s="478"/>
      <c r="B63" s="30" t="s">
        <v>82</v>
      </c>
      <c r="C63" s="31" t="s">
        <v>76</v>
      </c>
      <c r="D63" s="475"/>
      <c r="E63" s="26"/>
      <c r="F63" s="37"/>
      <c r="G63" s="37"/>
      <c r="H63" s="38"/>
      <c r="I63" s="38"/>
      <c r="J63" s="39"/>
      <c r="K63" s="37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9"/>
      <c r="W63" s="37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9"/>
      <c r="AI63" s="37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9"/>
      <c r="AU63" s="45"/>
    </row>
    <row r="64" spans="1:47" x14ac:dyDescent="0.2">
      <c r="A64" s="478"/>
      <c r="B64" s="30" t="s">
        <v>88</v>
      </c>
      <c r="C64" s="31" t="s">
        <v>83</v>
      </c>
      <c r="D64" s="475"/>
      <c r="E64" s="26"/>
      <c r="F64" s="37"/>
      <c r="G64" s="37"/>
      <c r="H64" s="38"/>
      <c r="I64" s="38"/>
      <c r="J64" s="39"/>
      <c r="K64" s="37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9"/>
      <c r="W64" s="37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9"/>
      <c r="AI64" s="37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9"/>
      <c r="AU64" s="45"/>
    </row>
    <row r="65" spans="1:47" x14ac:dyDescent="0.2">
      <c r="A65" s="478"/>
      <c r="B65" s="30" t="s">
        <v>89</v>
      </c>
      <c r="C65" s="31" t="s">
        <v>84</v>
      </c>
      <c r="D65" s="475"/>
      <c r="E65" s="26"/>
      <c r="F65" s="37"/>
      <c r="G65" s="37"/>
      <c r="H65" s="38"/>
      <c r="I65" s="38"/>
      <c r="J65" s="39"/>
      <c r="K65" s="37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9"/>
      <c r="W65" s="37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9"/>
      <c r="AI65" s="37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9"/>
      <c r="AU65" s="45"/>
    </row>
    <row r="66" spans="1:47" x14ac:dyDescent="0.2">
      <c r="A66" s="478"/>
      <c r="B66" s="30" t="s">
        <v>90</v>
      </c>
      <c r="C66" s="31" t="s">
        <v>85</v>
      </c>
      <c r="D66" s="475"/>
      <c r="E66" s="26"/>
      <c r="F66" s="37"/>
      <c r="G66" s="37"/>
      <c r="H66" s="38"/>
      <c r="I66" s="38"/>
      <c r="J66" s="39"/>
      <c r="K66" s="37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9"/>
      <c r="W66" s="37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9"/>
      <c r="AI66" s="37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9"/>
      <c r="AU66" s="45"/>
    </row>
    <row r="67" spans="1:47" x14ac:dyDescent="0.2">
      <c r="A67" s="478"/>
      <c r="B67" s="35" t="s">
        <v>91</v>
      </c>
      <c r="C67" s="36" t="s">
        <v>86</v>
      </c>
      <c r="D67" s="475"/>
      <c r="E67" s="26"/>
      <c r="F67" s="37"/>
      <c r="G67" s="37"/>
      <c r="H67" s="38"/>
      <c r="I67" s="38"/>
      <c r="J67" s="39"/>
      <c r="K67" s="37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9"/>
      <c r="W67" s="37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9"/>
      <c r="AI67" s="37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9"/>
      <c r="AU67" s="45"/>
    </row>
    <row r="68" spans="1:47" s="29" customFormat="1" ht="15.75" thickBot="1" x14ac:dyDescent="0.25">
      <c r="A68" s="479"/>
      <c r="B68" s="40" t="s">
        <v>92</v>
      </c>
      <c r="C68" s="41" t="s">
        <v>87</v>
      </c>
      <c r="D68" s="476"/>
      <c r="E68" s="26"/>
      <c r="F68" s="42"/>
      <c r="G68" s="42"/>
      <c r="H68" s="43"/>
      <c r="I68" s="43"/>
      <c r="J68" s="44"/>
      <c r="K68" s="42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4"/>
      <c r="W68" s="42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4"/>
      <c r="AI68" s="42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4"/>
      <c r="AU68" s="28"/>
    </row>
    <row r="69" spans="1:47" ht="15" thickBot="1" x14ac:dyDescent="0.25">
      <c r="A69" s="27"/>
      <c r="B69" s="27"/>
      <c r="C69" s="27"/>
      <c r="D69" s="27"/>
      <c r="E69" s="26"/>
      <c r="AU69" s="27"/>
    </row>
    <row r="70" spans="1:47" s="29" customFormat="1" ht="54" customHeight="1" thickBot="1" x14ac:dyDescent="0.25">
      <c r="A70" s="85" t="s">
        <v>113</v>
      </c>
      <c r="B70" s="86"/>
      <c r="C70" s="86"/>
      <c r="D70" s="87"/>
      <c r="E70" s="26"/>
      <c r="F70" s="88">
        <f>F18+F31+F44+F57</f>
        <v>0</v>
      </c>
      <c r="G70" s="222">
        <f t="shared" ref="G70:AT70" si="11">G18+G31+G44+G57</f>
        <v>0</v>
      </c>
      <c r="H70" s="89">
        <f t="shared" si="11"/>
        <v>0</v>
      </c>
      <c r="I70" s="89">
        <f t="shared" si="11"/>
        <v>0</v>
      </c>
      <c r="J70" s="223">
        <f t="shared" si="11"/>
        <v>0</v>
      </c>
      <c r="K70" s="222">
        <f t="shared" si="11"/>
        <v>0</v>
      </c>
      <c r="L70" s="89">
        <f t="shared" si="11"/>
        <v>0</v>
      </c>
      <c r="M70" s="89">
        <f t="shared" si="11"/>
        <v>0</v>
      </c>
      <c r="N70" s="89">
        <f t="shared" si="11"/>
        <v>0</v>
      </c>
      <c r="O70" s="89">
        <f t="shared" si="11"/>
        <v>0</v>
      </c>
      <c r="P70" s="89">
        <f t="shared" si="11"/>
        <v>0</v>
      </c>
      <c r="Q70" s="89">
        <f t="shared" si="11"/>
        <v>0</v>
      </c>
      <c r="R70" s="89">
        <f t="shared" si="11"/>
        <v>0</v>
      </c>
      <c r="S70" s="89">
        <f t="shared" si="11"/>
        <v>0</v>
      </c>
      <c r="T70" s="89">
        <f t="shared" si="11"/>
        <v>0</v>
      </c>
      <c r="U70" s="89">
        <f t="shared" si="11"/>
        <v>0</v>
      </c>
      <c r="V70" s="224">
        <f t="shared" si="11"/>
        <v>0</v>
      </c>
      <c r="W70" s="222">
        <f t="shared" si="11"/>
        <v>0</v>
      </c>
      <c r="X70" s="89">
        <f t="shared" si="11"/>
        <v>0</v>
      </c>
      <c r="Y70" s="89">
        <f t="shared" si="11"/>
        <v>0</v>
      </c>
      <c r="Z70" s="89">
        <f t="shared" si="11"/>
        <v>0</v>
      </c>
      <c r="AA70" s="89">
        <f t="shared" si="11"/>
        <v>0</v>
      </c>
      <c r="AB70" s="89">
        <f t="shared" si="11"/>
        <v>0</v>
      </c>
      <c r="AC70" s="89">
        <f t="shared" si="11"/>
        <v>0</v>
      </c>
      <c r="AD70" s="89">
        <f t="shared" si="11"/>
        <v>0</v>
      </c>
      <c r="AE70" s="89">
        <f t="shared" si="11"/>
        <v>0</v>
      </c>
      <c r="AF70" s="89">
        <f t="shared" si="11"/>
        <v>0</v>
      </c>
      <c r="AG70" s="89">
        <f t="shared" si="11"/>
        <v>0</v>
      </c>
      <c r="AH70" s="224">
        <f t="shared" si="11"/>
        <v>0</v>
      </c>
      <c r="AI70" s="222">
        <f t="shared" si="11"/>
        <v>0</v>
      </c>
      <c r="AJ70" s="89">
        <f t="shared" si="11"/>
        <v>0</v>
      </c>
      <c r="AK70" s="89">
        <f t="shared" si="11"/>
        <v>0</v>
      </c>
      <c r="AL70" s="89">
        <f t="shared" si="11"/>
        <v>0</v>
      </c>
      <c r="AM70" s="89">
        <f t="shared" si="11"/>
        <v>0</v>
      </c>
      <c r="AN70" s="89">
        <f t="shared" si="11"/>
        <v>0</v>
      </c>
      <c r="AO70" s="89">
        <f t="shared" si="11"/>
        <v>0</v>
      </c>
      <c r="AP70" s="89">
        <f t="shared" si="11"/>
        <v>0</v>
      </c>
      <c r="AQ70" s="89">
        <f t="shared" si="11"/>
        <v>0</v>
      </c>
      <c r="AR70" s="89">
        <f t="shared" si="11"/>
        <v>0</v>
      </c>
      <c r="AS70" s="89">
        <f t="shared" si="11"/>
        <v>0</v>
      </c>
      <c r="AT70" s="226">
        <f t="shared" si="11"/>
        <v>0</v>
      </c>
      <c r="AU70" s="28"/>
    </row>
    <row r="71" spans="1:47" ht="15.75" thickBot="1" x14ac:dyDescent="0.25">
      <c r="A71" s="50"/>
      <c r="B71" s="48"/>
      <c r="C71" s="48"/>
      <c r="D71" s="48"/>
      <c r="E71" s="26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51"/>
      <c r="AN71" s="51"/>
      <c r="AO71" s="51"/>
      <c r="AP71" s="51"/>
      <c r="AQ71" s="51"/>
      <c r="AR71" s="51"/>
      <c r="AS71" s="51"/>
      <c r="AT71" s="51"/>
      <c r="AU71" s="48"/>
    </row>
    <row r="72" spans="1:47" ht="34.5" customHeight="1" thickBot="1" x14ac:dyDescent="0.25">
      <c r="A72" s="360" t="str">
        <f>CONCATENATE("Año de gas ",YEAR(Multiplicadores!$D$33)+1)</f>
        <v>Año de gas 2027</v>
      </c>
      <c r="B72" s="361"/>
      <c r="C72" s="361"/>
      <c r="D72" s="361"/>
      <c r="E72" s="361"/>
      <c r="F72" s="361"/>
      <c r="G72" s="361"/>
      <c r="H72" s="361"/>
      <c r="I72" s="361"/>
      <c r="J72" s="361"/>
      <c r="K72" s="361"/>
      <c r="L72" s="361"/>
      <c r="M72" s="361"/>
      <c r="N72" s="361"/>
      <c r="O72" s="361"/>
      <c r="P72" s="361"/>
      <c r="Q72" s="361"/>
      <c r="R72" s="361"/>
      <c r="S72" s="361"/>
      <c r="T72" s="361"/>
      <c r="U72" s="361"/>
      <c r="V72" s="361"/>
      <c r="W72" s="361"/>
      <c r="X72" s="361"/>
      <c r="Y72" s="361"/>
      <c r="Z72" s="361"/>
      <c r="AA72" s="361"/>
      <c r="AB72" s="361"/>
      <c r="AC72" s="361"/>
      <c r="AD72" s="361"/>
      <c r="AE72" s="361"/>
      <c r="AF72" s="361"/>
      <c r="AG72" s="361"/>
      <c r="AH72" s="361"/>
      <c r="AI72" s="361"/>
      <c r="AJ72" s="361"/>
      <c r="AK72" s="361"/>
      <c r="AL72" s="361"/>
      <c r="AM72" s="361"/>
      <c r="AN72" s="361"/>
      <c r="AO72" s="361"/>
      <c r="AP72" s="361"/>
      <c r="AQ72" s="361"/>
      <c r="AR72" s="361"/>
      <c r="AS72" s="361"/>
      <c r="AT72" s="362"/>
    </row>
    <row r="73" spans="1:47" ht="15" thickBot="1" x14ac:dyDescent="0.25"/>
    <row r="74" spans="1:47" ht="39.75" customHeight="1" x14ac:dyDescent="0.2">
      <c r="A74" s="24"/>
      <c r="B74" s="25"/>
      <c r="C74" s="25"/>
      <c r="D74" s="26"/>
      <c r="E74" s="26"/>
      <c r="F74" s="65" t="s">
        <v>57</v>
      </c>
      <c r="G74" s="66" t="s">
        <v>44</v>
      </c>
      <c r="H74" s="66"/>
      <c r="I74" s="66"/>
      <c r="J74" s="66"/>
      <c r="K74" s="66" t="s">
        <v>43</v>
      </c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 t="s">
        <v>124</v>
      </c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6" t="s">
        <v>125</v>
      </c>
      <c r="AJ74" s="66"/>
      <c r="AK74" s="66"/>
      <c r="AL74" s="66"/>
      <c r="AM74" s="66"/>
      <c r="AN74" s="66"/>
      <c r="AO74" s="66"/>
      <c r="AP74" s="66"/>
      <c r="AQ74" s="66"/>
      <c r="AR74" s="66"/>
      <c r="AS74" s="66"/>
      <c r="AT74" s="67"/>
      <c r="AU74" s="26"/>
    </row>
    <row r="75" spans="1:47" ht="34.5" customHeight="1" thickBot="1" x14ac:dyDescent="0.25">
      <c r="A75" s="24"/>
      <c r="B75" s="25"/>
      <c r="C75" s="25"/>
      <c r="D75" s="26"/>
      <c r="E75" s="26"/>
      <c r="F75" s="68" t="s">
        <v>41</v>
      </c>
      <c r="G75" s="70" t="str">
        <f>CONCATENATE("Q4 ",YEAR(Multiplicadores!$D$33))</f>
        <v>Q4 2026</v>
      </c>
      <c r="H75" s="69" t="str">
        <f>CONCATENATE("Q1 ",YEAR(Multiplicadores!$D$33)+1)</f>
        <v>Q1 2027</v>
      </c>
      <c r="I75" s="69" t="str">
        <f>CONCATENATE("Q2 ",YEAR(Multiplicadores!$D$33)+1)</f>
        <v>Q2 2027</v>
      </c>
      <c r="J75" s="69" t="str">
        <f>CONCATENATE("Q3 ",YEAR(Multiplicadores!$D$33)+1)</f>
        <v>Q3 2027</v>
      </c>
      <c r="K75" s="70" t="s">
        <v>110</v>
      </c>
      <c r="L75" s="70" t="s">
        <v>111</v>
      </c>
      <c r="M75" s="70" t="s">
        <v>112</v>
      </c>
      <c r="N75" s="70" t="s">
        <v>101</v>
      </c>
      <c r="O75" s="70" t="s">
        <v>102</v>
      </c>
      <c r="P75" s="70" t="s">
        <v>103</v>
      </c>
      <c r="Q75" s="70" t="s">
        <v>104</v>
      </c>
      <c r="R75" s="70" t="s">
        <v>105</v>
      </c>
      <c r="S75" s="70" t="s">
        <v>106</v>
      </c>
      <c r="T75" s="70" t="s">
        <v>107</v>
      </c>
      <c r="U75" s="70" t="s">
        <v>108</v>
      </c>
      <c r="V75" s="70" t="s">
        <v>109</v>
      </c>
      <c r="W75" s="70" t="s">
        <v>110</v>
      </c>
      <c r="X75" s="70" t="s">
        <v>111</v>
      </c>
      <c r="Y75" s="70" t="s">
        <v>112</v>
      </c>
      <c r="Z75" s="70" t="s">
        <v>101</v>
      </c>
      <c r="AA75" s="70" t="s">
        <v>102</v>
      </c>
      <c r="AB75" s="70" t="s">
        <v>103</v>
      </c>
      <c r="AC75" s="70" t="s">
        <v>104</v>
      </c>
      <c r="AD75" s="70" t="s">
        <v>105</v>
      </c>
      <c r="AE75" s="70" t="s">
        <v>106</v>
      </c>
      <c r="AF75" s="70" t="s">
        <v>107</v>
      </c>
      <c r="AG75" s="70" t="s">
        <v>108</v>
      </c>
      <c r="AH75" s="70" t="s">
        <v>109</v>
      </c>
      <c r="AI75" s="70" t="s">
        <v>110</v>
      </c>
      <c r="AJ75" s="70" t="s">
        <v>111</v>
      </c>
      <c r="AK75" s="70" t="s">
        <v>112</v>
      </c>
      <c r="AL75" s="70" t="s">
        <v>101</v>
      </c>
      <c r="AM75" s="70" t="s">
        <v>102</v>
      </c>
      <c r="AN75" s="70" t="s">
        <v>103</v>
      </c>
      <c r="AO75" s="70" t="s">
        <v>104</v>
      </c>
      <c r="AP75" s="70" t="s">
        <v>105</v>
      </c>
      <c r="AQ75" s="70" t="s">
        <v>106</v>
      </c>
      <c r="AR75" s="70" t="s">
        <v>107</v>
      </c>
      <c r="AS75" s="70" t="s">
        <v>108</v>
      </c>
      <c r="AT75" s="312" t="s">
        <v>109</v>
      </c>
      <c r="AU75" s="26"/>
    </row>
    <row r="76" spans="1:47" ht="47.25" customHeight="1" thickBot="1" x14ac:dyDescent="0.25">
      <c r="A76" s="75" t="s">
        <v>1</v>
      </c>
      <c r="B76" s="76" t="s">
        <v>11</v>
      </c>
      <c r="C76" s="77" t="s">
        <v>0</v>
      </c>
      <c r="D76" s="78"/>
      <c r="E76" s="26"/>
      <c r="F76" s="71" t="s">
        <v>14</v>
      </c>
      <c r="G76" s="73" t="s">
        <v>14</v>
      </c>
      <c r="H76" s="72" t="s">
        <v>14</v>
      </c>
      <c r="I76" s="72" t="s">
        <v>14</v>
      </c>
      <c r="J76" s="72" t="s">
        <v>14</v>
      </c>
      <c r="K76" s="73" t="s">
        <v>14</v>
      </c>
      <c r="L76" s="72" t="s">
        <v>14</v>
      </c>
      <c r="M76" s="72" t="s">
        <v>14</v>
      </c>
      <c r="N76" s="72" t="s">
        <v>14</v>
      </c>
      <c r="O76" s="72" t="s">
        <v>14</v>
      </c>
      <c r="P76" s="72" t="s">
        <v>14</v>
      </c>
      <c r="Q76" s="72" t="s">
        <v>14</v>
      </c>
      <c r="R76" s="72" t="s">
        <v>14</v>
      </c>
      <c r="S76" s="72" t="s">
        <v>14</v>
      </c>
      <c r="T76" s="72" t="s">
        <v>14</v>
      </c>
      <c r="U76" s="72" t="s">
        <v>14</v>
      </c>
      <c r="V76" s="72" t="s">
        <v>14</v>
      </c>
      <c r="W76" s="73" t="s">
        <v>14</v>
      </c>
      <c r="X76" s="72" t="s">
        <v>14</v>
      </c>
      <c r="Y76" s="72" t="s">
        <v>14</v>
      </c>
      <c r="Z76" s="72" t="s">
        <v>14</v>
      </c>
      <c r="AA76" s="72" t="s">
        <v>14</v>
      </c>
      <c r="AB76" s="72" t="s">
        <v>14</v>
      </c>
      <c r="AC76" s="72" t="s">
        <v>14</v>
      </c>
      <c r="AD76" s="72" t="s">
        <v>14</v>
      </c>
      <c r="AE76" s="72" t="s">
        <v>14</v>
      </c>
      <c r="AF76" s="72" t="s">
        <v>14</v>
      </c>
      <c r="AG76" s="72" t="s">
        <v>14</v>
      </c>
      <c r="AH76" s="72" t="s">
        <v>14</v>
      </c>
      <c r="AI76" s="73" t="s">
        <v>14</v>
      </c>
      <c r="AJ76" s="72" t="s">
        <v>14</v>
      </c>
      <c r="AK76" s="72" t="s">
        <v>14</v>
      </c>
      <c r="AL76" s="72" t="s">
        <v>14</v>
      </c>
      <c r="AM76" s="72" t="s">
        <v>14</v>
      </c>
      <c r="AN76" s="72" t="s">
        <v>14</v>
      </c>
      <c r="AO76" s="72" t="s">
        <v>14</v>
      </c>
      <c r="AP76" s="72" t="s">
        <v>14</v>
      </c>
      <c r="AQ76" s="72" t="s">
        <v>14</v>
      </c>
      <c r="AR76" s="72" t="s">
        <v>14</v>
      </c>
      <c r="AS76" s="72" t="s">
        <v>14</v>
      </c>
      <c r="AT76" s="74" t="s">
        <v>14</v>
      </c>
      <c r="AU76" s="26"/>
    </row>
    <row r="77" spans="1:47" ht="15" thickBot="1" x14ac:dyDescent="0.25">
      <c r="A77" s="27"/>
      <c r="B77" s="27"/>
      <c r="C77" s="27"/>
      <c r="D77" s="27"/>
      <c r="E77" s="26"/>
      <c r="AU77" s="27"/>
    </row>
    <row r="78" spans="1:47" s="29" customFormat="1" ht="29.25" customHeight="1" thickBot="1" x14ac:dyDescent="0.25">
      <c r="A78" s="79" t="s">
        <v>37</v>
      </c>
      <c r="B78" s="80"/>
      <c r="C78" s="80"/>
      <c r="D78" s="81"/>
      <c r="E78" s="26"/>
      <c r="F78" s="82">
        <f>SUM(F79:F89)</f>
        <v>0</v>
      </c>
      <c r="G78" s="82">
        <f t="shared" ref="G78:V78" si="12">SUM(G79:G89)</f>
        <v>0</v>
      </c>
      <c r="H78" s="83">
        <f t="shared" si="12"/>
        <v>0</v>
      </c>
      <c r="I78" s="83">
        <f t="shared" si="12"/>
        <v>0</v>
      </c>
      <c r="J78" s="84">
        <f t="shared" si="12"/>
        <v>0</v>
      </c>
      <c r="K78" s="82">
        <f t="shared" si="12"/>
        <v>0</v>
      </c>
      <c r="L78" s="83">
        <f t="shared" ref="L78:M78" si="13">SUM(L79:L89)</f>
        <v>0</v>
      </c>
      <c r="M78" s="83">
        <f t="shared" si="13"/>
        <v>0</v>
      </c>
      <c r="N78" s="83">
        <f t="shared" ref="N78:S78" si="14">SUM(N79:N89)</f>
        <v>0</v>
      </c>
      <c r="O78" s="83">
        <f t="shared" si="14"/>
        <v>0</v>
      </c>
      <c r="P78" s="83">
        <f t="shared" si="14"/>
        <v>0</v>
      </c>
      <c r="Q78" s="83">
        <f t="shared" si="14"/>
        <v>0</v>
      </c>
      <c r="R78" s="83">
        <f t="shared" si="14"/>
        <v>0</v>
      </c>
      <c r="S78" s="83">
        <f t="shared" si="14"/>
        <v>0</v>
      </c>
      <c r="T78" s="83">
        <f t="shared" si="12"/>
        <v>0</v>
      </c>
      <c r="U78" s="83">
        <f t="shared" si="12"/>
        <v>0</v>
      </c>
      <c r="V78" s="84">
        <f t="shared" si="12"/>
        <v>0</v>
      </c>
      <c r="W78" s="82">
        <f t="shared" ref="W78:AH78" si="15">SUM(W79:W89)</f>
        <v>0</v>
      </c>
      <c r="X78" s="83">
        <f t="shared" si="15"/>
        <v>0</v>
      </c>
      <c r="Y78" s="83">
        <f t="shared" si="15"/>
        <v>0</v>
      </c>
      <c r="Z78" s="83">
        <f t="shared" si="15"/>
        <v>0</v>
      </c>
      <c r="AA78" s="83">
        <f t="shared" si="15"/>
        <v>0</v>
      </c>
      <c r="AB78" s="83">
        <f t="shared" si="15"/>
        <v>0</v>
      </c>
      <c r="AC78" s="83">
        <f t="shared" si="15"/>
        <v>0</v>
      </c>
      <c r="AD78" s="83">
        <f t="shared" si="15"/>
        <v>0</v>
      </c>
      <c r="AE78" s="83">
        <f t="shared" si="15"/>
        <v>0</v>
      </c>
      <c r="AF78" s="83">
        <f t="shared" si="15"/>
        <v>0</v>
      </c>
      <c r="AG78" s="83">
        <f t="shared" si="15"/>
        <v>0</v>
      </c>
      <c r="AH78" s="84">
        <f t="shared" si="15"/>
        <v>0</v>
      </c>
      <c r="AI78" s="82">
        <f t="shared" ref="AI78:AT78" si="16">SUM(AI79:AI89)</f>
        <v>0</v>
      </c>
      <c r="AJ78" s="83">
        <f t="shared" si="16"/>
        <v>0</v>
      </c>
      <c r="AK78" s="83">
        <f t="shared" si="16"/>
        <v>0</v>
      </c>
      <c r="AL78" s="83">
        <f t="shared" si="16"/>
        <v>0</v>
      </c>
      <c r="AM78" s="83">
        <f t="shared" si="16"/>
        <v>0</v>
      </c>
      <c r="AN78" s="83">
        <f t="shared" si="16"/>
        <v>0</v>
      </c>
      <c r="AO78" s="83">
        <f t="shared" si="16"/>
        <v>0</v>
      </c>
      <c r="AP78" s="83">
        <f t="shared" si="16"/>
        <v>0</v>
      </c>
      <c r="AQ78" s="83">
        <f t="shared" si="16"/>
        <v>0</v>
      </c>
      <c r="AR78" s="83">
        <f t="shared" si="16"/>
        <v>0</v>
      </c>
      <c r="AS78" s="83">
        <f t="shared" si="16"/>
        <v>0</v>
      </c>
      <c r="AT78" s="84">
        <f t="shared" si="16"/>
        <v>0</v>
      </c>
      <c r="AU78" s="28"/>
    </row>
    <row r="79" spans="1:47" ht="14.25" customHeight="1" x14ac:dyDescent="0.2">
      <c r="A79" s="471"/>
      <c r="B79" s="30" t="s">
        <v>77</v>
      </c>
      <c r="C79" s="31" t="s">
        <v>71</v>
      </c>
      <c r="D79" s="474" t="s">
        <v>54</v>
      </c>
      <c r="E79" s="26"/>
      <c r="F79" s="32"/>
      <c r="G79" s="32"/>
      <c r="H79" s="33"/>
      <c r="I79" s="33"/>
      <c r="J79" s="34"/>
      <c r="K79" s="32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4"/>
      <c r="W79" s="32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4"/>
      <c r="AI79" s="32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4"/>
      <c r="AU79" s="45"/>
    </row>
    <row r="80" spans="1:47" ht="14.25" customHeight="1" x14ac:dyDescent="0.2">
      <c r="A80" s="472"/>
      <c r="B80" s="30" t="s">
        <v>78</v>
      </c>
      <c r="C80" s="31" t="s">
        <v>72</v>
      </c>
      <c r="D80" s="475"/>
      <c r="E80" s="26"/>
      <c r="F80" s="37"/>
      <c r="G80" s="37"/>
      <c r="H80" s="38"/>
      <c r="I80" s="38"/>
      <c r="J80" s="39"/>
      <c r="K80" s="37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9"/>
      <c r="W80" s="37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9"/>
      <c r="AI80" s="37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9"/>
      <c r="AU80" s="45"/>
    </row>
    <row r="81" spans="1:47" ht="14.25" customHeight="1" x14ac:dyDescent="0.2">
      <c r="A81" s="472"/>
      <c r="B81" s="30" t="s">
        <v>79</v>
      </c>
      <c r="C81" s="31" t="s">
        <v>73</v>
      </c>
      <c r="D81" s="475"/>
      <c r="E81" s="26"/>
      <c r="F81" s="37"/>
      <c r="G81" s="37"/>
      <c r="H81" s="38"/>
      <c r="I81" s="38"/>
      <c r="J81" s="39"/>
      <c r="K81" s="37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9"/>
      <c r="W81" s="37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9"/>
      <c r="AI81" s="37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9"/>
      <c r="AU81" s="45"/>
    </row>
    <row r="82" spans="1:47" ht="14.25" customHeight="1" x14ac:dyDescent="0.2">
      <c r="A82" s="472"/>
      <c r="B82" s="30" t="s">
        <v>80</v>
      </c>
      <c r="C82" s="31" t="s">
        <v>74</v>
      </c>
      <c r="D82" s="475"/>
      <c r="E82" s="26"/>
      <c r="F82" s="37"/>
      <c r="G82" s="37"/>
      <c r="H82" s="38"/>
      <c r="I82" s="38"/>
      <c r="J82" s="39"/>
      <c r="K82" s="37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9"/>
      <c r="W82" s="37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9"/>
      <c r="AI82" s="37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9"/>
      <c r="AU82" s="45"/>
    </row>
    <row r="83" spans="1:47" s="29" customFormat="1" ht="14.25" customHeight="1" x14ac:dyDescent="0.2">
      <c r="A83" s="472"/>
      <c r="B83" s="30" t="s">
        <v>81</v>
      </c>
      <c r="C83" s="31" t="s">
        <v>75</v>
      </c>
      <c r="D83" s="475"/>
      <c r="E83" s="26"/>
      <c r="F83" s="37"/>
      <c r="G83" s="37"/>
      <c r="H83" s="38"/>
      <c r="I83" s="38"/>
      <c r="J83" s="39"/>
      <c r="K83" s="37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9"/>
      <c r="W83" s="37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9"/>
      <c r="AI83" s="37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9"/>
      <c r="AU83" s="28"/>
    </row>
    <row r="84" spans="1:47" s="29" customFormat="1" ht="14.25" customHeight="1" x14ac:dyDescent="0.2">
      <c r="A84" s="472"/>
      <c r="B84" s="30" t="s">
        <v>82</v>
      </c>
      <c r="C84" s="31" t="s">
        <v>76</v>
      </c>
      <c r="D84" s="475"/>
      <c r="E84" s="26"/>
      <c r="F84" s="219"/>
      <c r="G84" s="219"/>
      <c r="H84" s="221"/>
      <c r="I84" s="221"/>
      <c r="J84" s="220"/>
      <c r="K84" s="219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0"/>
      <c r="W84" s="219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0"/>
      <c r="AI84" s="219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0"/>
      <c r="AU84" s="28"/>
    </row>
    <row r="85" spans="1:47" s="29" customFormat="1" ht="14.25" customHeight="1" x14ac:dyDescent="0.2">
      <c r="A85" s="472"/>
      <c r="B85" s="30" t="s">
        <v>88</v>
      </c>
      <c r="C85" s="31" t="s">
        <v>83</v>
      </c>
      <c r="D85" s="475"/>
      <c r="E85" s="26"/>
      <c r="F85" s="219"/>
      <c r="G85" s="219"/>
      <c r="H85" s="221"/>
      <c r="I85" s="221"/>
      <c r="J85" s="220"/>
      <c r="K85" s="219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0"/>
      <c r="W85" s="219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0"/>
      <c r="AI85" s="219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0"/>
      <c r="AU85" s="28"/>
    </row>
    <row r="86" spans="1:47" s="29" customFormat="1" ht="14.25" customHeight="1" x14ac:dyDescent="0.2">
      <c r="A86" s="472"/>
      <c r="B86" s="30" t="s">
        <v>89</v>
      </c>
      <c r="C86" s="31" t="s">
        <v>84</v>
      </c>
      <c r="D86" s="475"/>
      <c r="E86" s="26"/>
      <c r="F86" s="219"/>
      <c r="G86" s="219"/>
      <c r="H86" s="221"/>
      <c r="I86" s="221"/>
      <c r="J86" s="220"/>
      <c r="K86" s="219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0"/>
      <c r="W86" s="219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0"/>
      <c r="AI86" s="219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0"/>
      <c r="AU86" s="28"/>
    </row>
    <row r="87" spans="1:47" s="29" customFormat="1" ht="14.25" customHeight="1" x14ac:dyDescent="0.2">
      <c r="A87" s="472"/>
      <c r="B87" s="30" t="s">
        <v>90</v>
      </c>
      <c r="C87" s="31" t="s">
        <v>85</v>
      </c>
      <c r="D87" s="475"/>
      <c r="E87" s="26"/>
      <c r="F87" s="219"/>
      <c r="G87" s="219"/>
      <c r="H87" s="221"/>
      <c r="I87" s="221"/>
      <c r="J87" s="220"/>
      <c r="K87" s="219"/>
      <c r="L87" s="221"/>
      <c r="M87" s="221"/>
      <c r="N87" s="221"/>
      <c r="O87" s="221"/>
      <c r="P87" s="221"/>
      <c r="Q87" s="221"/>
      <c r="R87" s="221"/>
      <c r="S87" s="221"/>
      <c r="T87" s="221"/>
      <c r="U87" s="221"/>
      <c r="V87" s="220"/>
      <c r="W87" s="219"/>
      <c r="X87" s="221"/>
      <c r="Y87" s="221"/>
      <c r="Z87" s="221"/>
      <c r="AA87" s="221"/>
      <c r="AB87" s="221"/>
      <c r="AC87" s="221"/>
      <c r="AD87" s="221"/>
      <c r="AE87" s="221"/>
      <c r="AF87" s="221"/>
      <c r="AG87" s="221"/>
      <c r="AH87" s="220"/>
      <c r="AI87" s="219"/>
      <c r="AJ87" s="221"/>
      <c r="AK87" s="221"/>
      <c r="AL87" s="221"/>
      <c r="AM87" s="221"/>
      <c r="AN87" s="221"/>
      <c r="AO87" s="221"/>
      <c r="AP87" s="221"/>
      <c r="AQ87" s="221"/>
      <c r="AR87" s="221"/>
      <c r="AS87" s="221"/>
      <c r="AT87" s="220"/>
      <c r="AU87" s="28"/>
    </row>
    <row r="88" spans="1:47" s="29" customFormat="1" ht="14.25" customHeight="1" x14ac:dyDescent="0.2">
      <c r="A88" s="472"/>
      <c r="B88" s="35" t="s">
        <v>91</v>
      </c>
      <c r="C88" s="36" t="s">
        <v>86</v>
      </c>
      <c r="D88" s="475"/>
      <c r="E88" s="26"/>
      <c r="F88" s="219"/>
      <c r="G88" s="219"/>
      <c r="H88" s="221"/>
      <c r="I88" s="221"/>
      <c r="J88" s="220"/>
      <c r="K88" s="219"/>
      <c r="L88" s="221"/>
      <c r="M88" s="221"/>
      <c r="N88" s="221"/>
      <c r="O88" s="221"/>
      <c r="P88" s="221"/>
      <c r="Q88" s="221"/>
      <c r="R88" s="221"/>
      <c r="S88" s="221"/>
      <c r="T88" s="221"/>
      <c r="U88" s="221"/>
      <c r="V88" s="220"/>
      <c r="W88" s="219"/>
      <c r="X88" s="221"/>
      <c r="Y88" s="221"/>
      <c r="Z88" s="221"/>
      <c r="AA88" s="221"/>
      <c r="AB88" s="221"/>
      <c r="AC88" s="221"/>
      <c r="AD88" s="221"/>
      <c r="AE88" s="221"/>
      <c r="AF88" s="221"/>
      <c r="AG88" s="221"/>
      <c r="AH88" s="220"/>
      <c r="AI88" s="219"/>
      <c r="AJ88" s="221"/>
      <c r="AK88" s="221"/>
      <c r="AL88" s="221"/>
      <c r="AM88" s="221"/>
      <c r="AN88" s="221"/>
      <c r="AO88" s="221"/>
      <c r="AP88" s="221"/>
      <c r="AQ88" s="221"/>
      <c r="AR88" s="221"/>
      <c r="AS88" s="221"/>
      <c r="AT88" s="220"/>
      <c r="AU88" s="28"/>
    </row>
    <row r="89" spans="1:47" s="29" customFormat="1" ht="14.25" customHeight="1" thickBot="1" x14ac:dyDescent="0.25">
      <c r="A89" s="473"/>
      <c r="B89" s="40" t="s">
        <v>92</v>
      </c>
      <c r="C89" s="41" t="s">
        <v>87</v>
      </c>
      <c r="D89" s="476"/>
      <c r="E89" s="26"/>
      <c r="F89" s="42"/>
      <c r="G89" s="42"/>
      <c r="H89" s="43"/>
      <c r="I89" s="43"/>
      <c r="J89" s="44"/>
      <c r="K89" s="42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4"/>
      <c r="W89" s="42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4"/>
      <c r="AI89" s="42"/>
      <c r="AJ89" s="43"/>
      <c r="AK89" s="43"/>
      <c r="AL89" s="43"/>
      <c r="AM89" s="43"/>
      <c r="AN89" s="43"/>
      <c r="AO89" s="43"/>
      <c r="AP89" s="43"/>
      <c r="AQ89" s="43"/>
      <c r="AR89" s="43"/>
      <c r="AS89" s="43"/>
      <c r="AT89" s="44"/>
      <c r="AU89" s="28"/>
    </row>
    <row r="90" spans="1:47" ht="15" thickBot="1" x14ac:dyDescent="0.25">
      <c r="A90" s="27"/>
      <c r="B90" s="27"/>
      <c r="C90" s="27"/>
      <c r="D90" s="27"/>
      <c r="E90" s="26"/>
      <c r="AU90" s="27"/>
    </row>
    <row r="91" spans="1:47" s="29" customFormat="1" ht="29.25" customHeight="1" thickBot="1" x14ac:dyDescent="0.25">
      <c r="A91" s="79" t="s">
        <v>95</v>
      </c>
      <c r="B91" s="80"/>
      <c r="C91" s="80"/>
      <c r="D91" s="81"/>
      <c r="E91" s="26"/>
      <c r="F91" s="82">
        <f>SUM(F92:F102)</f>
        <v>0</v>
      </c>
      <c r="G91" s="82">
        <f t="shared" ref="G91:V91" si="17">SUM(G92:G102)</f>
        <v>0</v>
      </c>
      <c r="H91" s="83">
        <f t="shared" si="17"/>
        <v>0</v>
      </c>
      <c r="I91" s="83">
        <f t="shared" si="17"/>
        <v>0</v>
      </c>
      <c r="J91" s="84">
        <f t="shared" si="17"/>
        <v>0</v>
      </c>
      <c r="K91" s="82">
        <f t="shared" si="17"/>
        <v>0</v>
      </c>
      <c r="L91" s="83">
        <f t="shared" ref="L91:M91" si="18">SUM(L92:L102)</f>
        <v>0</v>
      </c>
      <c r="M91" s="83">
        <f t="shared" si="18"/>
        <v>0</v>
      </c>
      <c r="N91" s="83">
        <f t="shared" ref="N91:S91" si="19">SUM(N92:N102)</f>
        <v>0</v>
      </c>
      <c r="O91" s="83">
        <f t="shared" si="19"/>
        <v>0</v>
      </c>
      <c r="P91" s="83">
        <f t="shared" si="19"/>
        <v>0</v>
      </c>
      <c r="Q91" s="83">
        <f t="shared" si="19"/>
        <v>0</v>
      </c>
      <c r="R91" s="83">
        <f t="shared" si="19"/>
        <v>0</v>
      </c>
      <c r="S91" s="83">
        <f t="shared" si="19"/>
        <v>0</v>
      </c>
      <c r="T91" s="83">
        <f t="shared" si="17"/>
        <v>0</v>
      </c>
      <c r="U91" s="83">
        <f t="shared" si="17"/>
        <v>0</v>
      </c>
      <c r="V91" s="84">
        <f t="shared" si="17"/>
        <v>0</v>
      </c>
      <c r="W91" s="82">
        <f t="shared" ref="W91:AH91" si="20">SUM(W92:W102)</f>
        <v>0</v>
      </c>
      <c r="X91" s="83">
        <f t="shared" si="20"/>
        <v>0</v>
      </c>
      <c r="Y91" s="83">
        <f t="shared" si="20"/>
        <v>0</v>
      </c>
      <c r="Z91" s="83">
        <f t="shared" si="20"/>
        <v>0</v>
      </c>
      <c r="AA91" s="83">
        <f t="shared" si="20"/>
        <v>0</v>
      </c>
      <c r="AB91" s="83">
        <f t="shared" si="20"/>
        <v>0</v>
      </c>
      <c r="AC91" s="83">
        <f t="shared" si="20"/>
        <v>0</v>
      </c>
      <c r="AD91" s="83">
        <f t="shared" si="20"/>
        <v>0</v>
      </c>
      <c r="AE91" s="83">
        <f t="shared" si="20"/>
        <v>0</v>
      </c>
      <c r="AF91" s="83">
        <f t="shared" si="20"/>
        <v>0</v>
      </c>
      <c r="AG91" s="83">
        <f t="shared" si="20"/>
        <v>0</v>
      </c>
      <c r="AH91" s="84">
        <f t="shared" si="20"/>
        <v>0</v>
      </c>
      <c r="AI91" s="82">
        <f t="shared" ref="AI91:AT91" si="21">SUM(AI92:AI102)</f>
        <v>0</v>
      </c>
      <c r="AJ91" s="83">
        <f t="shared" si="21"/>
        <v>0</v>
      </c>
      <c r="AK91" s="83">
        <f t="shared" si="21"/>
        <v>0</v>
      </c>
      <c r="AL91" s="83">
        <f t="shared" si="21"/>
        <v>0</v>
      </c>
      <c r="AM91" s="83">
        <f t="shared" si="21"/>
        <v>0</v>
      </c>
      <c r="AN91" s="83">
        <f t="shared" si="21"/>
        <v>0</v>
      </c>
      <c r="AO91" s="83">
        <f t="shared" si="21"/>
        <v>0</v>
      </c>
      <c r="AP91" s="83">
        <f t="shared" si="21"/>
        <v>0</v>
      </c>
      <c r="AQ91" s="83">
        <f t="shared" si="21"/>
        <v>0</v>
      </c>
      <c r="AR91" s="83">
        <f t="shared" si="21"/>
        <v>0</v>
      </c>
      <c r="AS91" s="83">
        <f t="shared" si="21"/>
        <v>0</v>
      </c>
      <c r="AT91" s="84">
        <f t="shared" si="21"/>
        <v>0</v>
      </c>
      <c r="AU91" s="28"/>
    </row>
    <row r="92" spans="1:47" ht="14.25" customHeight="1" x14ac:dyDescent="0.2">
      <c r="A92" s="471"/>
      <c r="B92" s="30" t="s">
        <v>77</v>
      </c>
      <c r="C92" s="31" t="s">
        <v>71</v>
      </c>
      <c r="D92" s="474" t="s">
        <v>54</v>
      </c>
      <c r="E92" s="26"/>
      <c r="F92" s="32"/>
      <c r="G92" s="32"/>
      <c r="H92" s="33"/>
      <c r="I92" s="33"/>
      <c r="J92" s="34"/>
      <c r="K92" s="32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4"/>
      <c r="W92" s="32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4"/>
      <c r="AI92" s="32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4"/>
      <c r="AU92" s="45"/>
    </row>
    <row r="93" spans="1:47" ht="14.25" customHeight="1" x14ac:dyDescent="0.2">
      <c r="A93" s="472"/>
      <c r="B93" s="30" t="s">
        <v>78</v>
      </c>
      <c r="C93" s="31" t="s">
        <v>72</v>
      </c>
      <c r="D93" s="475"/>
      <c r="E93" s="26"/>
      <c r="F93" s="37"/>
      <c r="G93" s="37"/>
      <c r="H93" s="38"/>
      <c r="I93" s="38"/>
      <c r="J93" s="39"/>
      <c r="K93" s="37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9"/>
      <c r="W93" s="37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9"/>
      <c r="AI93" s="37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9"/>
      <c r="AU93" s="45"/>
    </row>
    <row r="94" spans="1:47" ht="14.25" customHeight="1" x14ac:dyDescent="0.2">
      <c r="A94" s="472"/>
      <c r="B94" s="30" t="s">
        <v>79</v>
      </c>
      <c r="C94" s="31" t="s">
        <v>73</v>
      </c>
      <c r="D94" s="475"/>
      <c r="E94" s="26"/>
      <c r="F94" s="37"/>
      <c r="G94" s="37"/>
      <c r="H94" s="38"/>
      <c r="I94" s="38"/>
      <c r="J94" s="39"/>
      <c r="K94" s="37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9"/>
      <c r="W94" s="37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9"/>
      <c r="AI94" s="37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9"/>
      <c r="AU94" s="45"/>
    </row>
    <row r="95" spans="1:47" ht="14.25" customHeight="1" x14ac:dyDescent="0.2">
      <c r="A95" s="472"/>
      <c r="B95" s="30" t="s">
        <v>80</v>
      </c>
      <c r="C95" s="31" t="s">
        <v>74</v>
      </c>
      <c r="D95" s="475"/>
      <c r="E95" s="26"/>
      <c r="F95" s="37"/>
      <c r="G95" s="37"/>
      <c r="H95" s="38"/>
      <c r="I95" s="38"/>
      <c r="J95" s="39"/>
      <c r="K95" s="37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9"/>
      <c r="W95" s="37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9"/>
      <c r="AI95" s="37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9"/>
      <c r="AU95" s="45"/>
    </row>
    <row r="96" spans="1:47" s="29" customFormat="1" ht="14.25" customHeight="1" x14ac:dyDescent="0.2">
      <c r="A96" s="472"/>
      <c r="B96" s="30" t="s">
        <v>81</v>
      </c>
      <c r="C96" s="31" t="s">
        <v>75</v>
      </c>
      <c r="D96" s="475"/>
      <c r="E96" s="26"/>
      <c r="F96" s="37"/>
      <c r="G96" s="37"/>
      <c r="H96" s="38"/>
      <c r="I96" s="38"/>
      <c r="J96" s="39"/>
      <c r="K96" s="37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9"/>
      <c r="W96" s="37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9"/>
      <c r="AI96" s="37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9"/>
      <c r="AU96" s="28"/>
    </row>
    <row r="97" spans="1:47" s="29" customFormat="1" ht="14.25" customHeight="1" x14ac:dyDescent="0.2">
      <c r="A97" s="472"/>
      <c r="B97" s="30" t="s">
        <v>82</v>
      </c>
      <c r="C97" s="31" t="s">
        <v>76</v>
      </c>
      <c r="D97" s="475"/>
      <c r="E97" s="26"/>
      <c r="F97" s="219"/>
      <c r="G97" s="219"/>
      <c r="H97" s="221"/>
      <c r="I97" s="221"/>
      <c r="J97" s="220"/>
      <c r="K97" s="219"/>
      <c r="L97" s="221"/>
      <c r="M97" s="221"/>
      <c r="N97" s="221"/>
      <c r="O97" s="221"/>
      <c r="P97" s="221"/>
      <c r="Q97" s="221"/>
      <c r="R97" s="221"/>
      <c r="S97" s="221"/>
      <c r="T97" s="221"/>
      <c r="U97" s="221"/>
      <c r="V97" s="220"/>
      <c r="W97" s="219"/>
      <c r="X97" s="221"/>
      <c r="Y97" s="221"/>
      <c r="Z97" s="221"/>
      <c r="AA97" s="221"/>
      <c r="AB97" s="221"/>
      <c r="AC97" s="221"/>
      <c r="AD97" s="221"/>
      <c r="AE97" s="221"/>
      <c r="AF97" s="221"/>
      <c r="AG97" s="221"/>
      <c r="AH97" s="220"/>
      <c r="AI97" s="219"/>
      <c r="AJ97" s="221"/>
      <c r="AK97" s="221"/>
      <c r="AL97" s="221"/>
      <c r="AM97" s="221"/>
      <c r="AN97" s="221"/>
      <c r="AO97" s="221"/>
      <c r="AP97" s="221"/>
      <c r="AQ97" s="221"/>
      <c r="AR97" s="221"/>
      <c r="AS97" s="221"/>
      <c r="AT97" s="220"/>
      <c r="AU97" s="28"/>
    </row>
    <row r="98" spans="1:47" s="29" customFormat="1" ht="14.25" customHeight="1" x14ac:dyDescent="0.2">
      <c r="A98" s="472"/>
      <c r="B98" s="30" t="s">
        <v>88</v>
      </c>
      <c r="C98" s="31" t="s">
        <v>83</v>
      </c>
      <c r="D98" s="475"/>
      <c r="E98" s="26"/>
      <c r="F98" s="219"/>
      <c r="G98" s="219"/>
      <c r="H98" s="221"/>
      <c r="I98" s="221"/>
      <c r="J98" s="220"/>
      <c r="K98" s="219"/>
      <c r="L98" s="221"/>
      <c r="M98" s="221"/>
      <c r="N98" s="221"/>
      <c r="O98" s="221"/>
      <c r="P98" s="221"/>
      <c r="Q98" s="221"/>
      <c r="R98" s="221"/>
      <c r="S98" s="221"/>
      <c r="T98" s="221"/>
      <c r="U98" s="221"/>
      <c r="V98" s="220"/>
      <c r="W98" s="219"/>
      <c r="X98" s="221"/>
      <c r="Y98" s="221"/>
      <c r="Z98" s="221"/>
      <c r="AA98" s="221"/>
      <c r="AB98" s="221"/>
      <c r="AC98" s="221"/>
      <c r="AD98" s="221"/>
      <c r="AE98" s="221"/>
      <c r="AF98" s="221"/>
      <c r="AG98" s="221"/>
      <c r="AH98" s="220"/>
      <c r="AI98" s="219"/>
      <c r="AJ98" s="221"/>
      <c r="AK98" s="221"/>
      <c r="AL98" s="221"/>
      <c r="AM98" s="221"/>
      <c r="AN98" s="221"/>
      <c r="AO98" s="221"/>
      <c r="AP98" s="221"/>
      <c r="AQ98" s="221"/>
      <c r="AR98" s="221"/>
      <c r="AS98" s="221"/>
      <c r="AT98" s="220"/>
      <c r="AU98" s="28"/>
    </row>
    <row r="99" spans="1:47" s="29" customFormat="1" ht="14.25" customHeight="1" x14ac:dyDescent="0.2">
      <c r="A99" s="472"/>
      <c r="B99" s="30" t="s">
        <v>89</v>
      </c>
      <c r="C99" s="31" t="s">
        <v>84</v>
      </c>
      <c r="D99" s="475"/>
      <c r="E99" s="26"/>
      <c r="F99" s="219"/>
      <c r="G99" s="219"/>
      <c r="H99" s="221"/>
      <c r="I99" s="221"/>
      <c r="J99" s="220"/>
      <c r="K99" s="219"/>
      <c r="L99" s="221"/>
      <c r="M99" s="221"/>
      <c r="N99" s="221"/>
      <c r="O99" s="221"/>
      <c r="P99" s="221"/>
      <c r="Q99" s="221"/>
      <c r="R99" s="221"/>
      <c r="S99" s="221"/>
      <c r="T99" s="221"/>
      <c r="U99" s="221"/>
      <c r="V99" s="220"/>
      <c r="W99" s="219"/>
      <c r="X99" s="221"/>
      <c r="Y99" s="221"/>
      <c r="Z99" s="221"/>
      <c r="AA99" s="221"/>
      <c r="AB99" s="221"/>
      <c r="AC99" s="221"/>
      <c r="AD99" s="221"/>
      <c r="AE99" s="221"/>
      <c r="AF99" s="221"/>
      <c r="AG99" s="221"/>
      <c r="AH99" s="220"/>
      <c r="AI99" s="219"/>
      <c r="AJ99" s="221"/>
      <c r="AK99" s="221"/>
      <c r="AL99" s="221"/>
      <c r="AM99" s="221"/>
      <c r="AN99" s="221"/>
      <c r="AO99" s="221"/>
      <c r="AP99" s="221"/>
      <c r="AQ99" s="221"/>
      <c r="AR99" s="221"/>
      <c r="AS99" s="221"/>
      <c r="AT99" s="220"/>
      <c r="AU99" s="28"/>
    </row>
    <row r="100" spans="1:47" s="29" customFormat="1" ht="14.25" customHeight="1" x14ac:dyDescent="0.2">
      <c r="A100" s="472"/>
      <c r="B100" s="30" t="s">
        <v>90</v>
      </c>
      <c r="C100" s="31" t="s">
        <v>85</v>
      </c>
      <c r="D100" s="475"/>
      <c r="E100" s="26"/>
      <c r="F100" s="219"/>
      <c r="G100" s="219"/>
      <c r="H100" s="221"/>
      <c r="I100" s="221"/>
      <c r="J100" s="220"/>
      <c r="K100" s="219"/>
      <c r="L100" s="221"/>
      <c r="M100" s="221"/>
      <c r="N100" s="221"/>
      <c r="O100" s="221"/>
      <c r="P100" s="221"/>
      <c r="Q100" s="221"/>
      <c r="R100" s="221"/>
      <c r="S100" s="221"/>
      <c r="T100" s="221"/>
      <c r="U100" s="221"/>
      <c r="V100" s="220"/>
      <c r="W100" s="219"/>
      <c r="X100" s="221"/>
      <c r="Y100" s="221"/>
      <c r="Z100" s="221"/>
      <c r="AA100" s="221"/>
      <c r="AB100" s="221"/>
      <c r="AC100" s="221"/>
      <c r="AD100" s="221"/>
      <c r="AE100" s="221"/>
      <c r="AF100" s="221"/>
      <c r="AG100" s="221"/>
      <c r="AH100" s="220"/>
      <c r="AI100" s="219"/>
      <c r="AJ100" s="221"/>
      <c r="AK100" s="221"/>
      <c r="AL100" s="221"/>
      <c r="AM100" s="221"/>
      <c r="AN100" s="221"/>
      <c r="AO100" s="221"/>
      <c r="AP100" s="221"/>
      <c r="AQ100" s="221"/>
      <c r="AR100" s="221"/>
      <c r="AS100" s="221"/>
      <c r="AT100" s="220"/>
      <c r="AU100" s="28"/>
    </row>
    <row r="101" spans="1:47" s="29" customFormat="1" ht="14.25" customHeight="1" x14ac:dyDescent="0.2">
      <c r="A101" s="472"/>
      <c r="B101" s="35" t="s">
        <v>91</v>
      </c>
      <c r="C101" s="36" t="s">
        <v>86</v>
      </c>
      <c r="D101" s="475"/>
      <c r="E101" s="26"/>
      <c r="F101" s="219"/>
      <c r="G101" s="219"/>
      <c r="H101" s="221"/>
      <c r="I101" s="221"/>
      <c r="J101" s="220"/>
      <c r="K101" s="219"/>
      <c r="L101" s="221"/>
      <c r="M101" s="221"/>
      <c r="N101" s="221"/>
      <c r="O101" s="221"/>
      <c r="P101" s="221"/>
      <c r="Q101" s="221"/>
      <c r="R101" s="221"/>
      <c r="S101" s="221"/>
      <c r="T101" s="221"/>
      <c r="U101" s="221"/>
      <c r="V101" s="220"/>
      <c r="W101" s="219"/>
      <c r="X101" s="221"/>
      <c r="Y101" s="221"/>
      <c r="Z101" s="221"/>
      <c r="AA101" s="221"/>
      <c r="AB101" s="221"/>
      <c r="AC101" s="221"/>
      <c r="AD101" s="221"/>
      <c r="AE101" s="221"/>
      <c r="AF101" s="221"/>
      <c r="AG101" s="221"/>
      <c r="AH101" s="220"/>
      <c r="AI101" s="219"/>
      <c r="AJ101" s="221"/>
      <c r="AK101" s="221"/>
      <c r="AL101" s="221"/>
      <c r="AM101" s="221"/>
      <c r="AN101" s="221"/>
      <c r="AO101" s="221"/>
      <c r="AP101" s="221"/>
      <c r="AQ101" s="221"/>
      <c r="AR101" s="221"/>
      <c r="AS101" s="221"/>
      <c r="AT101" s="220"/>
      <c r="AU101" s="28"/>
    </row>
    <row r="102" spans="1:47" s="29" customFormat="1" ht="14.25" customHeight="1" thickBot="1" x14ac:dyDescent="0.25">
      <c r="A102" s="473"/>
      <c r="B102" s="40" t="s">
        <v>92</v>
      </c>
      <c r="C102" s="41" t="s">
        <v>87</v>
      </c>
      <c r="D102" s="476"/>
      <c r="E102" s="26"/>
      <c r="F102" s="42"/>
      <c r="G102" s="42"/>
      <c r="H102" s="43"/>
      <c r="I102" s="43"/>
      <c r="J102" s="44"/>
      <c r="K102" s="42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4"/>
      <c r="W102" s="42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4"/>
      <c r="AI102" s="42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4"/>
      <c r="AU102" s="28"/>
    </row>
    <row r="103" spans="1:47" ht="15" thickBot="1" x14ac:dyDescent="0.25">
      <c r="A103" s="27"/>
      <c r="B103" s="27"/>
      <c r="C103" s="27"/>
      <c r="D103" s="27"/>
      <c r="E103" s="26"/>
      <c r="AU103" s="27"/>
    </row>
    <row r="104" spans="1:47" s="29" customFormat="1" ht="29.25" customHeight="1" thickBot="1" x14ac:dyDescent="0.25">
      <c r="A104" s="79" t="s">
        <v>94</v>
      </c>
      <c r="B104" s="80"/>
      <c r="C104" s="80"/>
      <c r="D104" s="81"/>
      <c r="E104" s="26"/>
      <c r="F104" s="82">
        <f>SUM(F105:F115)</f>
        <v>0</v>
      </c>
      <c r="G104" s="82">
        <f t="shared" ref="G104" si="22">SUM(G105:G115)</f>
        <v>0</v>
      </c>
      <c r="H104" s="83">
        <f>SUM(H105:H115)</f>
        <v>0</v>
      </c>
      <c r="I104" s="83">
        <f t="shared" ref="I104" si="23">SUM(I105:I115)</f>
        <v>0</v>
      </c>
      <c r="J104" s="84">
        <f t="shared" ref="J104" si="24">SUM(J105:J115)</f>
        <v>0</v>
      </c>
      <c r="K104" s="82">
        <f t="shared" ref="K104" si="25">SUM(K105:K115)</f>
        <v>0</v>
      </c>
      <c r="L104" s="83">
        <f t="shared" ref="L104:T104" si="26">SUM(L105:L115)</f>
        <v>0</v>
      </c>
      <c r="M104" s="83">
        <f t="shared" ref="M104:S104" si="27">SUM(M105:M115)</f>
        <v>0</v>
      </c>
      <c r="N104" s="83">
        <f t="shared" si="27"/>
        <v>0</v>
      </c>
      <c r="O104" s="83">
        <f t="shared" si="27"/>
        <v>0</v>
      </c>
      <c r="P104" s="83">
        <f t="shared" si="27"/>
        <v>0</v>
      </c>
      <c r="Q104" s="83">
        <f t="shared" si="27"/>
        <v>0</v>
      </c>
      <c r="R104" s="83">
        <f t="shared" si="27"/>
        <v>0</v>
      </c>
      <c r="S104" s="83">
        <f t="shared" si="27"/>
        <v>0</v>
      </c>
      <c r="T104" s="83">
        <f t="shared" si="26"/>
        <v>0</v>
      </c>
      <c r="U104" s="83">
        <f t="shared" ref="U104" si="28">SUM(U105:U115)</f>
        <v>0</v>
      </c>
      <c r="V104" s="84">
        <f t="shared" ref="V104:AG104" si="29">SUM(V105:V115)</f>
        <v>0</v>
      </c>
      <c r="W104" s="82">
        <f t="shared" si="29"/>
        <v>0</v>
      </c>
      <c r="X104" s="83">
        <f t="shared" si="29"/>
        <v>0</v>
      </c>
      <c r="Y104" s="83">
        <f t="shared" si="29"/>
        <v>0</v>
      </c>
      <c r="Z104" s="83">
        <f t="shared" si="29"/>
        <v>0</v>
      </c>
      <c r="AA104" s="83">
        <f t="shared" si="29"/>
        <v>0</v>
      </c>
      <c r="AB104" s="83">
        <f t="shared" si="29"/>
        <v>0</v>
      </c>
      <c r="AC104" s="83">
        <f t="shared" si="29"/>
        <v>0</v>
      </c>
      <c r="AD104" s="83">
        <f t="shared" si="29"/>
        <v>0</v>
      </c>
      <c r="AE104" s="83">
        <f t="shared" si="29"/>
        <v>0</v>
      </c>
      <c r="AF104" s="83">
        <f t="shared" si="29"/>
        <v>0</v>
      </c>
      <c r="AG104" s="83">
        <f t="shared" si="29"/>
        <v>0</v>
      </c>
      <c r="AH104" s="84">
        <f t="shared" ref="AH104:AS104" si="30">SUM(AH105:AH115)</f>
        <v>0</v>
      </c>
      <c r="AI104" s="82">
        <f t="shared" si="30"/>
        <v>0</v>
      </c>
      <c r="AJ104" s="83">
        <f t="shared" si="30"/>
        <v>0</v>
      </c>
      <c r="AK104" s="83">
        <f t="shared" si="30"/>
        <v>0</v>
      </c>
      <c r="AL104" s="83">
        <f t="shared" si="30"/>
        <v>0</v>
      </c>
      <c r="AM104" s="83">
        <f t="shared" si="30"/>
        <v>0</v>
      </c>
      <c r="AN104" s="83">
        <f t="shared" si="30"/>
        <v>0</v>
      </c>
      <c r="AO104" s="83">
        <f t="shared" si="30"/>
        <v>0</v>
      </c>
      <c r="AP104" s="83">
        <f t="shared" si="30"/>
        <v>0</v>
      </c>
      <c r="AQ104" s="83">
        <f t="shared" si="30"/>
        <v>0</v>
      </c>
      <c r="AR104" s="83">
        <f t="shared" si="30"/>
        <v>0</v>
      </c>
      <c r="AS104" s="83">
        <f t="shared" si="30"/>
        <v>0</v>
      </c>
      <c r="AT104" s="84">
        <f t="shared" ref="AT104" si="31">SUM(AT105:AT115)</f>
        <v>0</v>
      </c>
      <c r="AU104" s="28"/>
    </row>
    <row r="105" spans="1:47" ht="14.25" customHeight="1" x14ac:dyDescent="0.2">
      <c r="A105" s="471"/>
      <c r="B105" s="30" t="s">
        <v>77</v>
      </c>
      <c r="C105" s="31" t="s">
        <v>71</v>
      </c>
      <c r="D105" s="474" t="s">
        <v>54</v>
      </c>
      <c r="E105" s="26"/>
      <c r="F105" s="32"/>
      <c r="G105" s="32"/>
      <c r="H105" s="33"/>
      <c r="I105" s="33"/>
      <c r="J105" s="34"/>
      <c r="K105" s="32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4"/>
      <c r="W105" s="32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4"/>
      <c r="AI105" s="32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4"/>
      <c r="AU105" s="45"/>
    </row>
    <row r="106" spans="1:47" ht="14.25" customHeight="1" x14ac:dyDescent="0.2">
      <c r="A106" s="472"/>
      <c r="B106" s="30" t="s">
        <v>78</v>
      </c>
      <c r="C106" s="31" t="s">
        <v>72</v>
      </c>
      <c r="D106" s="475"/>
      <c r="E106" s="26"/>
      <c r="F106" s="37"/>
      <c r="G106" s="37"/>
      <c r="H106" s="38"/>
      <c r="I106" s="38"/>
      <c r="J106" s="39"/>
      <c r="K106" s="37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9"/>
      <c r="W106" s="37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9"/>
      <c r="AI106" s="37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9"/>
      <c r="AU106" s="45"/>
    </row>
    <row r="107" spans="1:47" ht="14.25" customHeight="1" x14ac:dyDescent="0.2">
      <c r="A107" s="472"/>
      <c r="B107" s="30" t="s">
        <v>79</v>
      </c>
      <c r="C107" s="31" t="s">
        <v>73</v>
      </c>
      <c r="D107" s="475"/>
      <c r="E107" s="26"/>
      <c r="F107" s="37"/>
      <c r="G107" s="37"/>
      <c r="H107" s="38"/>
      <c r="I107" s="38"/>
      <c r="J107" s="39"/>
      <c r="K107" s="37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9"/>
      <c r="W107" s="37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9"/>
      <c r="AI107" s="37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9"/>
      <c r="AU107" s="45"/>
    </row>
    <row r="108" spans="1:47" ht="14.25" customHeight="1" x14ac:dyDescent="0.2">
      <c r="A108" s="472"/>
      <c r="B108" s="30" t="s">
        <v>80</v>
      </c>
      <c r="C108" s="31" t="s">
        <v>74</v>
      </c>
      <c r="D108" s="475"/>
      <c r="E108" s="26"/>
      <c r="F108" s="37"/>
      <c r="G108" s="37"/>
      <c r="H108" s="38"/>
      <c r="I108" s="38"/>
      <c r="J108" s="39"/>
      <c r="K108" s="37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9"/>
      <c r="W108" s="37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9"/>
      <c r="AI108" s="37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9"/>
      <c r="AU108" s="45"/>
    </row>
    <row r="109" spans="1:47" ht="14.25" customHeight="1" x14ac:dyDescent="0.2">
      <c r="A109" s="472"/>
      <c r="B109" s="30" t="s">
        <v>81</v>
      </c>
      <c r="C109" s="31" t="s">
        <v>75</v>
      </c>
      <c r="D109" s="475"/>
      <c r="E109" s="26"/>
      <c r="F109" s="37"/>
      <c r="G109" s="37"/>
      <c r="H109" s="38"/>
      <c r="I109" s="38"/>
      <c r="J109" s="39"/>
      <c r="K109" s="37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9"/>
      <c r="W109" s="37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9"/>
      <c r="AI109" s="37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9"/>
      <c r="AU109" s="45"/>
    </row>
    <row r="110" spans="1:47" ht="14.25" customHeight="1" x14ac:dyDescent="0.2">
      <c r="A110" s="472"/>
      <c r="B110" s="30" t="s">
        <v>82</v>
      </c>
      <c r="C110" s="31" t="s">
        <v>76</v>
      </c>
      <c r="D110" s="475"/>
      <c r="E110" s="26"/>
      <c r="F110" s="37"/>
      <c r="G110" s="37"/>
      <c r="H110" s="38"/>
      <c r="I110" s="38"/>
      <c r="J110" s="39"/>
      <c r="K110" s="37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9"/>
      <c r="W110" s="37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9"/>
      <c r="AI110" s="37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9"/>
      <c r="AU110" s="45"/>
    </row>
    <row r="111" spans="1:47" ht="14.25" customHeight="1" x14ac:dyDescent="0.2">
      <c r="A111" s="472"/>
      <c r="B111" s="30" t="s">
        <v>88</v>
      </c>
      <c r="C111" s="31" t="s">
        <v>83</v>
      </c>
      <c r="D111" s="475"/>
      <c r="E111" s="26"/>
      <c r="F111" s="37"/>
      <c r="G111" s="37"/>
      <c r="H111" s="38"/>
      <c r="I111" s="38"/>
      <c r="J111" s="39"/>
      <c r="K111" s="37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9"/>
      <c r="W111" s="37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9"/>
      <c r="AI111" s="37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9"/>
      <c r="AU111" s="45"/>
    </row>
    <row r="112" spans="1:47" ht="14.25" customHeight="1" x14ac:dyDescent="0.2">
      <c r="A112" s="472"/>
      <c r="B112" s="30" t="s">
        <v>89</v>
      </c>
      <c r="C112" s="31" t="s">
        <v>84</v>
      </c>
      <c r="D112" s="475"/>
      <c r="E112" s="26"/>
      <c r="F112" s="37"/>
      <c r="G112" s="37"/>
      <c r="H112" s="38"/>
      <c r="I112" s="38"/>
      <c r="J112" s="39"/>
      <c r="K112" s="37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9"/>
      <c r="W112" s="37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9"/>
      <c r="AI112" s="37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9"/>
      <c r="AU112" s="45"/>
    </row>
    <row r="113" spans="1:47" ht="14.25" customHeight="1" x14ac:dyDescent="0.2">
      <c r="A113" s="472"/>
      <c r="B113" s="30" t="s">
        <v>90</v>
      </c>
      <c r="C113" s="31" t="s">
        <v>85</v>
      </c>
      <c r="D113" s="475"/>
      <c r="E113" s="26"/>
      <c r="F113" s="37"/>
      <c r="G113" s="37"/>
      <c r="H113" s="38"/>
      <c r="I113" s="38"/>
      <c r="J113" s="39"/>
      <c r="K113" s="37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9"/>
      <c r="W113" s="37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9"/>
      <c r="AI113" s="37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9"/>
      <c r="AU113" s="45"/>
    </row>
    <row r="114" spans="1:47" s="29" customFormat="1" ht="14.25" customHeight="1" x14ac:dyDescent="0.2">
      <c r="A114" s="472"/>
      <c r="B114" s="35" t="s">
        <v>91</v>
      </c>
      <c r="C114" s="36" t="s">
        <v>86</v>
      </c>
      <c r="D114" s="475"/>
      <c r="E114" s="26"/>
      <c r="F114" s="37"/>
      <c r="G114" s="37"/>
      <c r="H114" s="38"/>
      <c r="I114" s="38"/>
      <c r="J114" s="39"/>
      <c r="K114" s="37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9"/>
      <c r="W114" s="37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9"/>
      <c r="AI114" s="37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9"/>
      <c r="AU114" s="28"/>
    </row>
    <row r="115" spans="1:47" s="29" customFormat="1" ht="14.25" customHeight="1" thickBot="1" x14ac:dyDescent="0.25">
      <c r="A115" s="473"/>
      <c r="B115" s="40" t="s">
        <v>92</v>
      </c>
      <c r="C115" s="41" t="s">
        <v>87</v>
      </c>
      <c r="D115" s="476"/>
      <c r="E115" s="26"/>
      <c r="F115" s="42"/>
      <c r="G115" s="42"/>
      <c r="H115" s="43"/>
      <c r="I115" s="43"/>
      <c r="J115" s="44"/>
      <c r="K115" s="42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4"/>
      <c r="W115" s="42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4"/>
      <c r="AI115" s="42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4"/>
      <c r="AU115" s="28"/>
    </row>
    <row r="116" spans="1:47" ht="15" thickBot="1" x14ac:dyDescent="0.25">
      <c r="A116" s="27"/>
      <c r="B116" s="27"/>
      <c r="C116" s="27"/>
      <c r="D116" s="27"/>
      <c r="E116" s="26"/>
      <c r="AU116" s="27"/>
    </row>
    <row r="117" spans="1:47" s="29" customFormat="1" ht="27" customHeight="1" thickBot="1" x14ac:dyDescent="0.25">
      <c r="A117" s="79" t="s">
        <v>93</v>
      </c>
      <c r="B117" s="80"/>
      <c r="C117" s="80"/>
      <c r="D117" s="81"/>
      <c r="E117" s="26"/>
      <c r="F117" s="82">
        <f>SUM(F118:F128)</f>
        <v>0</v>
      </c>
      <c r="G117" s="82">
        <f t="shared" ref="G117:V117" si="32">SUM(G118:G128)</f>
        <v>0</v>
      </c>
      <c r="H117" s="83">
        <f t="shared" si="32"/>
        <v>0</v>
      </c>
      <c r="I117" s="83">
        <f t="shared" si="32"/>
        <v>0</v>
      </c>
      <c r="J117" s="84">
        <f t="shared" si="32"/>
        <v>0</v>
      </c>
      <c r="K117" s="82">
        <f t="shared" si="32"/>
        <v>0</v>
      </c>
      <c r="L117" s="83">
        <f t="shared" ref="L117:S117" si="33">SUM(L118:L128)</f>
        <v>0</v>
      </c>
      <c r="M117" s="83">
        <f t="shared" si="33"/>
        <v>0</v>
      </c>
      <c r="N117" s="83">
        <f t="shared" si="33"/>
        <v>0</v>
      </c>
      <c r="O117" s="83">
        <f t="shared" si="33"/>
        <v>0</v>
      </c>
      <c r="P117" s="83">
        <f t="shared" si="33"/>
        <v>0</v>
      </c>
      <c r="Q117" s="83">
        <f t="shared" si="33"/>
        <v>0</v>
      </c>
      <c r="R117" s="83">
        <f t="shared" si="33"/>
        <v>0</v>
      </c>
      <c r="S117" s="83">
        <f t="shared" si="33"/>
        <v>0</v>
      </c>
      <c r="T117" s="83">
        <f t="shared" si="32"/>
        <v>0</v>
      </c>
      <c r="U117" s="83">
        <f t="shared" si="32"/>
        <v>0</v>
      </c>
      <c r="V117" s="84">
        <f t="shared" si="32"/>
        <v>0</v>
      </c>
      <c r="W117" s="82">
        <f t="shared" ref="W117" si="34">SUM(W118:W128)</f>
        <v>0</v>
      </c>
      <c r="X117" s="83">
        <f t="shared" ref="X117:AE117" si="35">SUM(X118:X128)</f>
        <v>0</v>
      </c>
      <c r="Y117" s="83">
        <f t="shared" si="35"/>
        <v>0</v>
      </c>
      <c r="Z117" s="83">
        <f t="shared" si="35"/>
        <v>0</v>
      </c>
      <c r="AA117" s="83">
        <f t="shared" si="35"/>
        <v>0</v>
      </c>
      <c r="AB117" s="83">
        <f t="shared" si="35"/>
        <v>0</v>
      </c>
      <c r="AC117" s="83">
        <f t="shared" si="35"/>
        <v>0</v>
      </c>
      <c r="AD117" s="83">
        <f t="shared" si="35"/>
        <v>0</v>
      </c>
      <c r="AE117" s="83">
        <f t="shared" si="35"/>
        <v>0</v>
      </c>
      <c r="AF117" s="83">
        <f t="shared" ref="AF117:AI117" si="36">SUM(AF118:AF128)</f>
        <v>0</v>
      </c>
      <c r="AG117" s="83">
        <f t="shared" si="36"/>
        <v>0</v>
      </c>
      <c r="AH117" s="84">
        <f t="shared" si="36"/>
        <v>0</v>
      </c>
      <c r="AI117" s="82">
        <f t="shared" si="36"/>
        <v>0</v>
      </c>
      <c r="AJ117" s="83">
        <f t="shared" ref="AJ117:AQ117" si="37">SUM(AJ118:AJ128)</f>
        <v>0</v>
      </c>
      <c r="AK117" s="83">
        <f t="shared" si="37"/>
        <v>0</v>
      </c>
      <c r="AL117" s="83">
        <f t="shared" si="37"/>
        <v>0</v>
      </c>
      <c r="AM117" s="83">
        <f t="shared" si="37"/>
        <v>0</v>
      </c>
      <c r="AN117" s="83">
        <f t="shared" si="37"/>
        <v>0</v>
      </c>
      <c r="AO117" s="83">
        <f t="shared" si="37"/>
        <v>0</v>
      </c>
      <c r="AP117" s="83">
        <f t="shared" si="37"/>
        <v>0</v>
      </c>
      <c r="AQ117" s="83">
        <f t="shared" si="37"/>
        <v>0</v>
      </c>
      <c r="AR117" s="83">
        <f t="shared" ref="AR117:AT117" si="38">SUM(AR118:AR128)</f>
        <v>0</v>
      </c>
      <c r="AS117" s="83">
        <f t="shared" si="38"/>
        <v>0</v>
      </c>
      <c r="AT117" s="84">
        <f t="shared" si="38"/>
        <v>0</v>
      </c>
      <c r="AU117" s="28"/>
    </row>
    <row r="118" spans="1:47" ht="14.25" customHeight="1" x14ac:dyDescent="0.2">
      <c r="A118" s="477"/>
      <c r="B118" s="30" t="s">
        <v>77</v>
      </c>
      <c r="C118" s="31" t="s">
        <v>71</v>
      </c>
      <c r="D118" s="474" t="s">
        <v>54</v>
      </c>
      <c r="E118" s="26"/>
      <c r="F118" s="32"/>
      <c r="G118" s="32"/>
      <c r="H118" s="33"/>
      <c r="I118" s="33"/>
      <c r="J118" s="34"/>
      <c r="K118" s="32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4"/>
      <c r="W118" s="32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4"/>
      <c r="AI118" s="32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4"/>
      <c r="AU118" s="45"/>
    </row>
    <row r="119" spans="1:47" x14ac:dyDescent="0.2">
      <c r="A119" s="478"/>
      <c r="B119" s="30" t="s">
        <v>78</v>
      </c>
      <c r="C119" s="31" t="s">
        <v>72</v>
      </c>
      <c r="D119" s="475"/>
      <c r="E119" s="26"/>
      <c r="F119" s="37"/>
      <c r="G119" s="37"/>
      <c r="H119" s="38"/>
      <c r="I119" s="38"/>
      <c r="J119" s="39"/>
      <c r="K119" s="37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9"/>
      <c r="W119" s="37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9"/>
      <c r="AI119" s="37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9"/>
      <c r="AU119" s="45"/>
    </row>
    <row r="120" spans="1:47" x14ac:dyDescent="0.2">
      <c r="A120" s="478"/>
      <c r="B120" s="30" t="s">
        <v>79</v>
      </c>
      <c r="C120" s="31" t="s">
        <v>73</v>
      </c>
      <c r="D120" s="475"/>
      <c r="E120" s="26"/>
      <c r="F120" s="37"/>
      <c r="G120" s="37"/>
      <c r="H120" s="38"/>
      <c r="I120" s="38"/>
      <c r="J120" s="39"/>
      <c r="K120" s="37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9"/>
      <c r="W120" s="37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9"/>
      <c r="AI120" s="37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9"/>
      <c r="AU120" s="45"/>
    </row>
    <row r="121" spans="1:47" x14ac:dyDescent="0.2">
      <c r="A121" s="478"/>
      <c r="B121" s="30" t="s">
        <v>80</v>
      </c>
      <c r="C121" s="31" t="s">
        <v>74</v>
      </c>
      <c r="D121" s="475"/>
      <c r="E121" s="26"/>
      <c r="F121" s="37"/>
      <c r="G121" s="37"/>
      <c r="H121" s="38"/>
      <c r="I121" s="38"/>
      <c r="J121" s="39"/>
      <c r="K121" s="37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9"/>
      <c r="W121" s="37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9"/>
      <c r="AI121" s="37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9"/>
      <c r="AU121" s="45"/>
    </row>
    <row r="122" spans="1:47" x14ac:dyDescent="0.2">
      <c r="A122" s="478"/>
      <c r="B122" s="30" t="s">
        <v>81</v>
      </c>
      <c r="C122" s="31" t="s">
        <v>75</v>
      </c>
      <c r="D122" s="475"/>
      <c r="E122" s="26"/>
      <c r="F122" s="37"/>
      <c r="G122" s="37"/>
      <c r="H122" s="38"/>
      <c r="I122" s="38"/>
      <c r="J122" s="39"/>
      <c r="K122" s="37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9"/>
      <c r="W122" s="37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9"/>
      <c r="AI122" s="37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9"/>
      <c r="AU122" s="45"/>
    </row>
    <row r="123" spans="1:47" x14ac:dyDescent="0.2">
      <c r="A123" s="478"/>
      <c r="B123" s="30" t="s">
        <v>82</v>
      </c>
      <c r="C123" s="31" t="s">
        <v>76</v>
      </c>
      <c r="D123" s="475"/>
      <c r="E123" s="26"/>
      <c r="F123" s="37"/>
      <c r="G123" s="37"/>
      <c r="H123" s="38"/>
      <c r="I123" s="38"/>
      <c r="J123" s="39"/>
      <c r="K123" s="37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9"/>
      <c r="W123" s="37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9"/>
      <c r="AI123" s="37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9"/>
      <c r="AU123" s="45"/>
    </row>
    <row r="124" spans="1:47" x14ac:dyDescent="0.2">
      <c r="A124" s="478"/>
      <c r="B124" s="30" t="s">
        <v>88</v>
      </c>
      <c r="C124" s="31" t="s">
        <v>83</v>
      </c>
      <c r="D124" s="475"/>
      <c r="E124" s="26"/>
      <c r="F124" s="37"/>
      <c r="G124" s="37"/>
      <c r="H124" s="38"/>
      <c r="I124" s="38"/>
      <c r="J124" s="39"/>
      <c r="K124" s="37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9"/>
      <c r="W124" s="37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9"/>
      <c r="AI124" s="37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9"/>
      <c r="AU124" s="45"/>
    </row>
    <row r="125" spans="1:47" x14ac:dyDescent="0.2">
      <c r="A125" s="478"/>
      <c r="B125" s="30" t="s">
        <v>89</v>
      </c>
      <c r="C125" s="31" t="s">
        <v>84</v>
      </c>
      <c r="D125" s="475"/>
      <c r="E125" s="26"/>
      <c r="F125" s="37"/>
      <c r="G125" s="37"/>
      <c r="H125" s="38"/>
      <c r="I125" s="38"/>
      <c r="J125" s="39"/>
      <c r="K125" s="37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9"/>
      <c r="W125" s="37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9"/>
      <c r="AI125" s="37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9"/>
      <c r="AU125" s="45"/>
    </row>
    <row r="126" spans="1:47" x14ac:dyDescent="0.2">
      <c r="A126" s="478"/>
      <c r="B126" s="30" t="s">
        <v>90</v>
      </c>
      <c r="C126" s="31" t="s">
        <v>85</v>
      </c>
      <c r="D126" s="475"/>
      <c r="E126" s="26"/>
      <c r="F126" s="37"/>
      <c r="G126" s="37"/>
      <c r="H126" s="38"/>
      <c r="I126" s="38"/>
      <c r="J126" s="39"/>
      <c r="K126" s="37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9"/>
      <c r="W126" s="37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9"/>
      <c r="AI126" s="37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9"/>
      <c r="AU126" s="45"/>
    </row>
    <row r="127" spans="1:47" x14ac:dyDescent="0.2">
      <c r="A127" s="478"/>
      <c r="B127" s="35" t="s">
        <v>91</v>
      </c>
      <c r="C127" s="36" t="s">
        <v>86</v>
      </c>
      <c r="D127" s="475"/>
      <c r="E127" s="26"/>
      <c r="F127" s="37"/>
      <c r="G127" s="37"/>
      <c r="H127" s="38"/>
      <c r="I127" s="38"/>
      <c r="J127" s="39"/>
      <c r="K127" s="37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9"/>
      <c r="W127" s="37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9"/>
      <c r="AI127" s="37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9"/>
      <c r="AU127" s="45"/>
    </row>
    <row r="128" spans="1:47" s="29" customFormat="1" ht="15.75" thickBot="1" x14ac:dyDescent="0.25">
      <c r="A128" s="479"/>
      <c r="B128" s="40" t="s">
        <v>92</v>
      </c>
      <c r="C128" s="41" t="s">
        <v>87</v>
      </c>
      <c r="D128" s="476"/>
      <c r="E128" s="26"/>
      <c r="F128" s="42"/>
      <c r="G128" s="42"/>
      <c r="H128" s="43"/>
      <c r="I128" s="43"/>
      <c r="J128" s="44"/>
      <c r="K128" s="42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4"/>
      <c r="W128" s="42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4"/>
      <c r="AI128" s="42"/>
      <c r="AJ128" s="43"/>
      <c r="AK128" s="43"/>
      <c r="AL128" s="43"/>
      <c r="AM128" s="43"/>
      <c r="AN128" s="43"/>
      <c r="AO128" s="43"/>
      <c r="AP128" s="43"/>
      <c r="AQ128" s="43"/>
      <c r="AR128" s="43"/>
      <c r="AS128" s="43"/>
      <c r="AT128" s="44"/>
      <c r="AU128" s="28"/>
    </row>
    <row r="129" spans="1:47" ht="15" thickBot="1" x14ac:dyDescent="0.25">
      <c r="A129" s="27"/>
      <c r="B129" s="27"/>
      <c r="C129" s="27"/>
      <c r="D129" s="27"/>
      <c r="E129" s="26"/>
      <c r="AU129" s="27"/>
    </row>
    <row r="130" spans="1:47" s="29" customFormat="1" ht="54" customHeight="1" thickBot="1" x14ac:dyDescent="0.25">
      <c r="A130" s="85" t="s">
        <v>113</v>
      </c>
      <c r="B130" s="86"/>
      <c r="C130" s="86"/>
      <c r="D130" s="87"/>
      <c r="E130" s="26"/>
      <c r="F130" s="88">
        <f>F78+F91+F104+F117</f>
        <v>0</v>
      </c>
      <c r="G130" s="222">
        <f t="shared" ref="G130:V130" si="39">G78+G91+G104+G117</f>
        <v>0</v>
      </c>
      <c r="H130" s="89">
        <f t="shared" si="39"/>
        <v>0</v>
      </c>
      <c r="I130" s="89">
        <f t="shared" si="39"/>
        <v>0</v>
      </c>
      <c r="J130" s="223">
        <f t="shared" si="39"/>
        <v>0</v>
      </c>
      <c r="K130" s="222">
        <f t="shared" si="39"/>
        <v>0</v>
      </c>
      <c r="L130" s="89">
        <f t="shared" ref="L130:M130" si="40">L78+L91+L104+L117</f>
        <v>0</v>
      </c>
      <c r="M130" s="89">
        <f t="shared" si="40"/>
        <v>0</v>
      </c>
      <c r="N130" s="89">
        <f t="shared" ref="N130:S130" si="41">N78+N91+N104+N117</f>
        <v>0</v>
      </c>
      <c r="O130" s="89">
        <f t="shared" si="41"/>
        <v>0</v>
      </c>
      <c r="P130" s="89">
        <f t="shared" si="41"/>
        <v>0</v>
      </c>
      <c r="Q130" s="89">
        <f t="shared" si="41"/>
        <v>0</v>
      </c>
      <c r="R130" s="89">
        <f t="shared" si="41"/>
        <v>0</v>
      </c>
      <c r="S130" s="89">
        <f t="shared" si="41"/>
        <v>0</v>
      </c>
      <c r="T130" s="89">
        <f t="shared" si="39"/>
        <v>0</v>
      </c>
      <c r="U130" s="89">
        <f t="shared" si="39"/>
        <v>0</v>
      </c>
      <c r="V130" s="224">
        <f t="shared" si="39"/>
        <v>0</v>
      </c>
      <c r="W130" s="222">
        <f t="shared" ref="W130:AH130" si="42">W78+W91+W104+W117</f>
        <v>0</v>
      </c>
      <c r="X130" s="89">
        <f t="shared" si="42"/>
        <v>0</v>
      </c>
      <c r="Y130" s="89">
        <f t="shared" si="42"/>
        <v>0</v>
      </c>
      <c r="Z130" s="89">
        <f t="shared" si="42"/>
        <v>0</v>
      </c>
      <c r="AA130" s="89">
        <f t="shared" si="42"/>
        <v>0</v>
      </c>
      <c r="AB130" s="89">
        <f t="shared" si="42"/>
        <v>0</v>
      </c>
      <c r="AC130" s="89">
        <f t="shared" si="42"/>
        <v>0</v>
      </c>
      <c r="AD130" s="89">
        <f t="shared" si="42"/>
        <v>0</v>
      </c>
      <c r="AE130" s="89">
        <f t="shared" si="42"/>
        <v>0</v>
      </c>
      <c r="AF130" s="89">
        <f t="shared" si="42"/>
        <v>0</v>
      </c>
      <c r="AG130" s="89">
        <f t="shared" si="42"/>
        <v>0</v>
      </c>
      <c r="AH130" s="224">
        <f t="shared" si="42"/>
        <v>0</v>
      </c>
      <c r="AI130" s="222">
        <f t="shared" ref="AI130:AT130" si="43">AI78+AI91+AI104+AI117</f>
        <v>0</v>
      </c>
      <c r="AJ130" s="89">
        <f t="shared" si="43"/>
        <v>0</v>
      </c>
      <c r="AK130" s="89">
        <f t="shared" si="43"/>
        <v>0</v>
      </c>
      <c r="AL130" s="89">
        <f t="shared" si="43"/>
        <v>0</v>
      </c>
      <c r="AM130" s="89">
        <f t="shared" si="43"/>
        <v>0</v>
      </c>
      <c r="AN130" s="89">
        <f t="shared" si="43"/>
        <v>0</v>
      </c>
      <c r="AO130" s="89">
        <f t="shared" si="43"/>
        <v>0</v>
      </c>
      <c r="AP130" s="89">
        <f t="shared" si="43"/>
        <v>0</v>
      </c>
      <c r="AQ130" s="89">
        <f t="shared" si="43"/>
        <v>0</v>
      </c>
      <c r="AR130" s="89">
        <f t="shared" si="43"/>
        <v>0</v>
      </c>
      <c r="AS130" s="89">
        <f t="shared" si="43"/>
        <v>0</v>
      </c>
      <c r="AT130" s="226">
        <f t="shared" si="43"/>
        <v>0</v>
      </c>
      <c r="AU130" s="28"/>
    </row>
    <row r="131" spans="1:47" ht="15.75" thickBot="1" x14ac:dyDescent="0.25">
      <c r="A131" s="50"/>
      <c r="B131" s="48"/>
      <c r="C131" s="48"/>
      <c r="D131" s="48"/>
      <c r="E131" s="26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  <c r="X131" s="51"/>
      <c r="Y131" s="51"/>
      <c r="Z131" s="51"/>
      <c r="AA131" s="51"/>
      <c r="AB131" s="51"/>
      <c r="AC131" s="51"/>
      <c r="AD131" s="51"/>
      <c r="AE131" s="51"/>
      <c r="AF131" s="51"/>
      <c r="AG131" s="51"/>
      <c r="AH131" s="51"/>
      <c r="AI131" s="51"/>
      <c r="AJ131" s="51"/>
      <c r="AK131" s="51"/>
      <c r="AL131" s="51"/>
      <c r="AM131" s="51"/>
      <c r="AN131" s="51"/>
      <c r="AO131" s="51"/>
      <c r="AP131" s="51"/>
      <c r="AQ131" s="51"/>
      <c r="AR131" s="51"/>
      <c r="AS131" s="51"/>
      <c r="AT131" s="51"/>
      <c r="AU131" s="48"/>
    </row>
    <row r="132" spans="1:47" ht="34.5" customHeight="1" thickBot="1" x14ac:dyDescent="0.25">
      <c r="A132" s="360" t="str">
        <f>CONCATENATE("Año de gas ",YEAR(Multiplicadores!$D$33)+2)</f>
        <v>Año de gas 2028</v>
      </c>
      <c r="B132" s="361"/>
      <c r="C132" s="361"/>
      <c r="D132" s="361"/>
      <c r="E132" s="361"/>
      <c r="F132" s="361"/>
      <c r="G132" s="361"/>
      <c r="H132" s="361"/>
      <c r="I132" s="361"/>
      <c r="J132" s="361"/>
      <c r="K132" s="361"/>
      <c r="L132" s="361"/>
      <c r="M132" s="361"/>
      <c r="N132" s="361"/>
      <c r="O132" s="361"/>
      <c r="P132" s="361"/>
      <c r="Q132" s="361"/>
      <c r="R132" s="361"/>
      <c r="S132" s="361"/>
      <c r="T132" s="361"/>
      <c r="U132" s="361"/>
      <c r="V132" s="361"/>
      <c r="W132" s="361"/>
      <c r="X132" s="361"/>
      <c r="Y132" s="361"/>
      <c r="Z132" s="361"/>
      <c r="AA132" s="361"/>
      <c r="AB132" s="361"/>
      <c r="AC132" s="361"/>
      <c r="AD132" s="361"/>
      <c r="AE132" s="361"/>
      <c r="AF132" s="361"/>
      <c r="AG132" s="361"/>
      <c r="AH132" s="361"/>
      <c r="AI132" s="361"/>
      <c r="AJ132" s="361"/>
      <c r="AK132" s="361"/>
      <c r="AL132" s="361"/>
      <c r="AM132" s="361"/>
      <c r="AN132" s="361"/>
      <c r="AO132" s="361"/>
      <c r="AP132" s="361"/>
      <c r="AQ132" s="361"/>
      <c r="AR132" s="361"/>
      <c r="AS132" s="361"/>
      <c r="AT132" s="362"/>
    </row>
    <row r="133" spans="1:47" ht="15" thickBot="1" x14ac:dyDescent="0.25"/>
    <row r="134" spans="1:47" ht="39.75" customHeight="1" x14ac:dyDescent="0.2">
      <c r="A134" s="24"/>
      <c r="B134" s="25"/>
      <c r="C134" s="25"/>
      <c r="D134" s="26"/>
      <c r="E134" s="26"/>
      <c r="F134" s="65" t="s">
        <v>57</v>
      </c>
      <c r="G134" s="66" t="s">
        <v>44</v>
      </c>
      <c r="H134" s="66"/>
      <c r="I134" s="66"/>
      <c r="J134" s="66"/>
      <c r="K134" s="66" t="s">
        <v>43</v>
      </c>
      <c r="L134" s="66"/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 t="s">
        <v>124</v>
      </c>
      <c r="X134" s="66"/>
      <c r="Y134" s="66"/>
      <c r="Z134" s="66"/>
      <c r="AA134" s="66"/>
      <c r="AB134" s="66"/>
      <c r="AC134" s="66"/>
      <c r="AD134" s="66"/>
      <c r="AE134" s="66"/>
      <c r="AF134" s="66"/>
      <c r="AG134" s="66"/>
      <c r="AH134" s="66"/>
      <c r="AI134" s="66" t="s">
        <v>125</v>
      </c>
      <c r="AJ134" s="66"/>
      <c r="AK134" s="66"/>
      <c r="AL134" s="66"/>
      <c r="AM134" s="66"/>
      <c r="AN134" s="66"/>
      <c r="AO134" s="66"/>
      <c r="AP134" s="66"/>
      <c r="AQ134" s="66"/>
      <c r="AR134" s="66"/>
      <c r="AS134" s="66"/>
      <c r="AT134" s="67"/>
      <c r="AU134" s="26"/>
    </row>
    <row r="135" spans="1:47" ht="55.5" customHeight="1" thickBot="1" x14ac:dyDescent="0.25">
      <c r="A135" s="24"/>
      <c r="B135" s="25"/>
      <c r="C135" s="25"/>
      <c r="D135" s="26"/>
      <c r="E135" s="26"/>
      <c r="F135" s="68" t="s">
        <v>41</v>
      </c>
      <c r="G135" s="70" t="str">
        <f>CONCATENATE("Q4 ",YEAR(Multiplicadores!$D$33)+1)</f>
        <v>Q4 2027</v>
      </c>
      <c r="H135" s="69" t="str">
        <f>CONCATENATE("Q1 ",YEAR(Multiplicadores!$D$33)+2)</f>
        <v>Q1 2028</v>
      </c>
      <c r="I135" s="69" t="str">
        <f>CONCATENATE("Q2 ",YEAR(Multiplicadores!$D$33)+2)</f>
        <v>Q2 2028</v>
      </c>
      <c r="J135" s="69" t="str">
        <f>CONCATENATE("Q3 ",YEAR(Multiplicadores!$D$33)+2)</f>
        <v>Q3 2028</v>
      </c>
      <c r="K135" s="70" t="s">
        <v>110</v>
      </c>
      <c r="L135" s="70" t="s">
        <v>111</v>
      </c>
      <c r="M135" s="70" t="s">
        <v>112</v>
      </c>
      <c r="N135" s="70" t="s">
        <v>101</v>
      </c>
      <c r="O135" s="70" t="s">
        <v>102</v>
      </c>
      <c r="P135" s="70" t="s">
        <v>103</v>
      </c>
      <c r="Q135" s="70" t="s">
        <v>104</v>
      </c>
      <c r="R135" s="70" t="s">
        <v>105</v>
      </c>
      <c r="S135" s="70" t="s">
        <v>106</v>
      </c>
      <c r="T135" s="70" t="s">
        <v>107</v>
      </c>
      <c r="U135" s="70" t="s">
        <v>108</v>
      </c>
      <c r="V135" s="70" t="s">
        <v>109</v>
      </c>
      <c r="W135" s="70" t="s">
        <v>110</v>
      </c>
      <c r="X135" s="70" t="s">
        <v>111</v>
      </c>
      <c r="Y135" s="70" t="s">
        <v>112</v>
      </c>
      <c r="Z135" s="70" t="s">
        <v>101</v>
      </c>
      <c r="AA135" s="70" t="s">
        <v>102</v>
      </c>
      <c r="AB135" s="70" t="s">
        <v>103</v>
      </c>
      <c r="AC135" s="70" t="s">
        <v>104</v>
      </c>
      <c r="AD135" s="70" t="s">
        <v>105</v>
      </c>
      <c r="AE135" s="70" t="s">
        <v>106</v>
      </c>
      <c r="AF135" s="70" t="s">
        <v>107</v>
      </c>
      <c r="AG135" s="70" t="s">
        <v>108</v>
      </c>
      <c r="AH135" s="70" t="s">
        <v>109</v>
      </c>
      <c r="AI135" s="70" t="s">
        <v>110</v>
      </c>
      <c r="AJ135" s="70" t="s">
        <v>111</v>
      </c>
      <c r="AK135" s="70" t="s">
        <v>112</v>
      </c>
      <c r="AL135" s="70" t="s">
        <v>101</v>
      </c>
      <c r="AM135" s="70" t="s">
        <v>102</v>
      </c>
      <c r="AN135" s="70" t="s">
        <v>103</v>
      </c>
      <c r="AO135" s="70" t="s">
        <v>104</v>
      </c>
      <c r="AP135" s="70" t="s">
        <v>105</v>
      </c>
      <c r="AQ135" s="70" t="s">
        <v>106</v>
      </c>
      <c r="AR135" s="70" t="s">
        <v>107</v>
      </c>
      <c r="AS135" s="70" t="s">
        <v>108</v>
      </c>
      <c r="AT135" s="312" t="s">
        <v>109</v>
      </c>
      <c r="AU135" s="26"/>
    </row>
    <row r="136" spans="1:47" ht="47.25" customHeight="1" thickBot="1" x14ac:dyDescent="0.25">
      <c r="A136" s="75" t="s">
        <v>1</v>
      </c>
      <c r="B136" s="76" t="s">
        <v>11</v>
      </c>
      <c r="C136" s="77" t="s">
        <v>0</v>
      </c>
      <c r="D136" s="78"/>
      <c r="E136" s="26"/>
      <c r="F136" s="71" t="s">
        <v>14</v>
      </c>
      <c r="G136" s="73" t="s">
        <v>14</v>
      </c>
      <c r="H136" s="72" t="s">
        <v>14</v>
      </c>
      <c r="I136" s="72" t="s">
        <v>14</v>
      </c>
      <c r="J136" s="72" t="s">
        <v>14</v>
      </c>
      <c r="K136" s="73" t="s">
        <v>14</v>
      </c>
      <c r="L136" s="72" t="s">
        <v>14</v>
      </c>
      <c r="M136" s="72" t="s">
        <v>14</v>
      </c>
      <c r="N136" s="72" t="s">
        <v>14</v>
      </c>
      <c r="O136" s="72" t="s">
        <v>14</v>
      </c>
      <c r="P136" s="72" t="s">
        <v>14</v>
      </c>
      <c r="Q136" s="72" t="s">
        <v>14</v>
      </c>
      <c r="R136" s="72" t="s">
        <v>14</v>
      </c>
      <c r="S136" s="72" t="s">
        <v>14</v>
      </c>
      <c r="T136" s="72" t="s">
        <v>14</v>
      </c>
      <c r="U136" s="72" t="s">
        <v>14</v>
      </c>
      <c r="V136" s="72" t="s">
        <v>14</v>
      </c>
      <c r="W136" s="73" t="s">
        <v>14</v>
      </c>
      <c r="X136" s="72" t="s">
        <v>14</v>
      </c>
      <c r="Y136" s="72" t="s">
        <v>14</v>
      </c>
      <c r="Z136" s="72" t="s">
        <v>14</v>
      </c>
      <c r="AA136" s="72" t="s">
        <v>14</v>
      </c>
      <c r="AB136" s="72" t="s">
        <v>14</v>
      </c>
      <c r="AC136" s="72" t="s">
        <v>14</v>
      </c>
      <c r="AD136" s="72" t="s">
        <v>14</v>
      </c>
      <c r="AE136" s="72" t="s">
        <v>14</v>
      </c>
      <c r="AF136" s="72" t="s">
        <v>14</v>
      </c>
      <c r="AG136" s="72" t="s">
        <v>14</v>
      </c>
      <c r="AH136" s="72" t="s">
        <v>14</v>
      </c>
      <c r="AI136" s="73" t="s">
        <v>14</v>
      </c>
      <c r="AJ136" s="72" t="s">
        <v>14</v>
      </c>
      <c r="AK136" s="72" t="s">
        <v>14</v>
      </c>
      <c r="AL136" s="72" t="s">
        <v>14</v>
      </c>
      <c r="AM136" s="72" t="s">
        <v>14</v>
      </c>
      <c r="AN136" s="72" t="s">
        <v>14</v>
      </c>
      <c r="AO136" s="72" t="s">
        <v>14</v>
      </c>
      <c r="AP136" s="72" t="s">
        <v>14</v>
      </c>
      <c r="AQ136" s="72" t="s">
        <v>14</v>
      </c>
      <c r="AR136" s="72" t="s">
        <v>14</v>
      </c>
      <c r="AS136" s="72" t="s">
        <v>14</v>
      </c>
      <c r="AT136" s="74" t="s">
        <v>14</v>
      </c>
      <c r="AU136" s="26"/>
    </row>
    <row r="137" spans="1:47" ht="15" thickBot="1" x14ac:dyDescent="0.25">
      <c r="A137" s="27"/>
      <c r="B137" s="27"/>
      <c r="C137" s="27"/>
      <c r="D137" s="27"/>
      <c r="E137" s="26"/>
      <c r="AU137" s="27"/>
    </row>
    <row r="138" spans="1:47" s="29" customFormat="1" ht="29.25" customHeight="1" thickBot="1" x14ac:dyDescent="0.25">
      <c r="A138" s="79" t="s">
        <v>37</v>
      </c>
      <c r="B138" s="80"/>
      <c r="C138" s="80"/>
      <c r="D138" s="81"/>
      <c r="E138" s="26"/>
      <c r="F138" s="82">
        <f>SUM(F139:F149)</f>
        <v>0</v>
      </c>
      <c r="G138" s="82">
        <f t="shared" ref="G138:AT138" si="44">SUM(G139:G149)</f>
        <v>0</v>
      </c>
      <c r="H138" s="83">
        <f t="shared" si="44"/>
        <v>0</v>
      </c>
      <c r="I138" s="83">
        <f t="shared" si="44"/>
        <v>0</v>
      </c>
      <c r="J138" s="84">
        <f t="shared" si="44"/>
        <v>0</v>
      </c>
      <c r="K138" s="82">
        <f t="shared" si="44"/>
        <v>0</v>
      </c>
      <c r="L138" s="83">
        <f t="shared" si="44"/>
        <v>0</v>
      </c>
      <c r="M138" s="83">
        <f t="shared" si="44"/>
        <v>0</v>
      </c>
      <c r="N138" s="83">
        <f t="shared" si="44"/>
        <v>0</v>
      </c>
      <c r="O138" s="83">
        <f t="shared" si="44"/>
        <v>0</v>
      </c>
      <c r="P138" s="83">
        <f t="shared" si="44"/>
        <v>0</v>
      </c>
      <c r="Q138" s="83">
        <f t="shared" si="44"/>
        <v>0</v>
      </c>
      <c r="R138" s="83">
        <f t="shared" si="44"/>
        <v>0</v>
      </c>
      <c r="S138" s="83">
        <f t="shared" si="44"/>
        <v>0</v>
      </c>
      <c r="T138" s="83">
        <f t="shared" si="44"/>
        <v>0</v>
      </c>
      <c r="U138" s="83">
        <f t="shared" si="44"/>
        <v>0</v>
      </c>
      <c r="V138" s="84">
        <f t="shared" si="44"/>
        <v>0</v>
      </c>
      <c r="W138" s="82">
        <f t="shared" si="44"/>
        <v>0</v>
      </c>
      <c r="X138" s="83">
        <f t="shared" si="44"/>
        <v>0</v>
      </c>
      <c r="Y138" s="83">
        <f t="shared" si="44"/>
        <v>0</v>
      </c>
      <c r="Z138" s="83">
        <f t="shared" si="44"/>
        <v>0</v>
      </c>
      <c r="AA138" s="83">
        <f t="shared" si="44"/>
        <v>0</v>
      </c>
      <c r="AB138" s="83">
        <f t="shared" si="44"/>
        <v>0</v>
      </c>
      <c r="AC138" s="83">
        <f t="shared" si="44"/>
        <v>0</v>
      </c>
      <c r="AD138" s="83">
        <f t="shared" si="44"/>
        <v>0</v>
      </c>
      <c r="AE138" s="83">
        <f t="shared" si="44"/>
        <v>0</v>
      </c>
      <c r="AF138" s="83">
        <f t="shared" si="44"/>
        <v>0</v>
      </c>
      <c r="AG138" s="83">
        <f t="shared" si="44"/>
        <v>0</v>
      </c>
      <c r="AH138" s="84">
        <f t="shared" si="44"/>
        <v>0</v>
      </c>
      <c r="AI138" s="82">
        <f t="shared" si="44"/>
        <v>0</v>
      </c>
      <c r="AJ138" s="83">
        <f t="shared" si="44"/>
        <v>0</v>
      </c>
      <c r="AK138" s="83">
        <f t="shared" si="44"/>
        <v>0</v>
      </c>
      <c r="AL138" s="83">
        <f t="shared" si="44"/>
        <v>0</v>
      </c>
      <c r="AM138" s="83">
        <f t="shared" si="44"/>
        <v>0</v>
      </c>
      <c r="AN138" s="83">
        <f t="shared" si="44"/>
        <v>0</v>
      </c>
      <c r="AO138" s="83">
        <f t="shared" si="44"/>
        <v>0</v>
      </c>
      <c r="AP138" s="83">
        <f t="shared" si="44"/>
        <v>0</v>
      </c>
      <c r="AQ138" s="83">
        <f t="shared" si="44"/>
        <v>0</v>
      </c>
      <c r="AR138" s="83">
        <f t="shared" si="44"/>
        <v>0</v>
      </c>
      <c r="AS138" s="83">
        <f t="shared" si="44"/>
        <v>0</v>
      </c>
      <c r="AT138" s="84">
        <f t="shared" si="44"/>
        <v>0</v>
      </c>
      <c r="AU138" s="28"/>
    </row>
    <row r="139" spans="1:47" ht="14.25" customHeight="1" x14ac:dyDescent="0.2">
      <c r="A139" s="471"/>
      <c r="B139" s="30" t="s">
        <v>77</v>
      </c>
      <c r="C139" s="31" t="s">
        <v>71</v>
      </c>
      <c r="D139" s="474" t="s">
        <v>54</v>
      </c>
      <c r="E139" s="26"/>
      <c r="F139" s="32"/>
      <c r="G139" s="32"/>
      <c r="H139" s="33"/>
      <c r="I139" s="33"/>
      <c r="J139" s="34"/>
      <c r="K139" s="32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4"/>
      <c r="W139" s="32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4"/>
      <c r="AI139" s="32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4"/>
      <c r="AU139" s="45"/>
    </row>
    <row r="140" spans="1:47" ht="14.25" customHeight="1" x14ac:dyDescent="0.2">
      <c r="A140" s="472"/>
      <c r="B140" s="30" t="s">
        <v>78</v>
      </c>
      <c r="C140" s="31" t="s">
        <v>72</v>
      </c>
      <c r="D140" s="475"/>
      <c r="E140" s="26"/>
      <c r="F140" s="37"/>
      <c r="G140" s="37"/>
      <c r="H140" s="38"/>
      <c r="I140" s="38"/>
      <c r="J140" s="39"/>
      <c r="K140" s="37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9"/>
      <c r="W140" s="37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9"/>
      <c r="AI140" s="37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9"/>
      <c r="AU140" s="45"/>
    </row>
    <row r="141" spans="1:47" ht="14.25" customHeight="1" x14ac:dyDescent="0.2">
      <c r="A141" s="472"/>
      <c r="B141" s="30" t="s">
        <v>79</v>
      </c>
      <c r="C141" s="31" t="s">
        <v>73</v>
      </c>
      <c r="D141" s="475"/>
      <c r="E141" s="26"/>
      <c r="F141" s="37"/>
      <c r="G141" s="37"/>
      <c r="H141" s="38"/>
      <c r="I141" s="38"/>
      <c r="J141" s="39"/>
      <c r="K141" s="37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9"/>
      <c r="W141" s="37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9"/>
      <c r="AI141" s="37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9"/>
      <c r="AU141" s="45"/>
    </row>
    <row r="142" spans="1:47" ht="14.25" customHeight="1" x14ac:dyDescent="0.2">
      <c r="A142" s="472"/>
      <c r="B142" s="30" t="s">
        <v>80</v>
      </c>
      <c r="C142" s="31" t="s">
        <v>74</v>
      </c>
      <c r="D142" s="475"/>
      <c r="E142" s="26"/>
      <c r="F142" s="37"/>
      <c r="G142" s="37"/>
      <c r="H142" s="38"/>
      <c r="I142" s="38"/>
      <c r="J142" s="39"/>
      <c r="K142" s="37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9"/>
      <c r="W142" s="37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9"/>
      <c r="AI142" s="37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9"/>
      <c r="AU142" s="45"/>
    </row>
    <row r="143" spans="1:47" s="29" customFormat="1" ht="14.25" customHeight="1" x14ac:dyDescent="0.2">
      <c r="A143" s="472"/>
      <c r="B143" s="30" t="s">
        <v>81</v>
      </c>
      <c r="C143" s="31" t="s">
        <v>75</v>
      </c>
      <c r="D143" s="475"/>
      <c r="E143" s="26"/>
      <c r="F143" s="37"/>
      <c r="G143" s="37"/>
      <c r="H143" s="38"/>
      <c r="I143" s="38"/>
      <c r="J143" s="39"/>
      <c r="K143" s="37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9"/>
      <c r="W143" s="37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9"/>
      <c r="AI143" s="37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9"/>
      <c r="AU143" s="28"/>
    </row>
    <row r="144" spans="1:47" s="29" customFormat="1" ht="14.25" customHeight="1" x14ac:dyDescent="0.2">
      <c r="A144" s="472"/>
      <c r="B144" s="30" t="s">
        <v>82</v>
      </c>
      <c r="C144" s="31" t="s">
        <v>76</v>
      </c>
      <c r="D144" s="475"/>
      <c r="E144" s="26"/>
      <c r="F144" s="219"/>
      <c r="G144" s="219"/>
      <c r="H144" s="221"/>
      <c r="I144" s="221"/>
      <c r="J144" s="220"/>
      <c r="K144" s="219"/>
      <c r="L144" s="221"/>
      <c r="M144" s="221"/>
      <c r="N144" s="221"/>
      <c r="O144" s="221"/>
      <c r="P144" s="221"/>
      <c r="Q144" s="221"/>
      <c r="R144" s="221"/>
      <c r="S144" s="221"/>
      <c r="T144" s="221"/>
      <c r="U144" s="221"/>
      <c r="V144" s="220"/>
      <c r="W144" s="219"/>
      <c r="X144" s="221"/>
      <c r="Y144" s="221"/>
      <c r="Z144" s="221"/>
      <c r="AA144" s="221"/>
      <c r="AB144" s="221"/>
      <c r="AC144" s="221"/>
      <c r="AD144" s="221"/>
      <c r="AE144" s="221"/>
      <c r="AF144" s="221"/>
      <c r="AG144" s="221"/>
      <c r="AH144" s="220"/>
      <c r="AI144" s="219"/>
      <c r="AJ144" s="221"/>
      <c r="AK144" s="221"/>
      <c r="AL144" s="221"/>
      <c r="AM144" s="221"/>
      <c r="AN144" s="221"/>
      <c r="AO144" s="221"/>
      <c r="AP144" s="221"/>
      <c r="AQ144" s="221"/>
      <c r="AR144" s="221"/>
      <c r="AS144" s="221"/>
      <c r="AT144" s="220"/>
      <c r="AU144" s="28"/>
    </row>
    <row r="145" spans="1:47" s="29" customFormat="1" ht="14.25" customHeight="1" x14ac:dyDescent="0.2">
      <c r="A145" s="472"/>
      <c r="B145" s="30" t="s">
        <v>88</v>
      </c>
      <c r="C145" s="31" t="s">
        <v>83</v>
      </c>
      <c r="D145" s="475"/>
      <c r="E145" s="26"/>
      <c r="F145" s="219"/>
      <c r="G145" s="219"/>
      <c r="H145" s="221"/>
      <c r="I145" s="221"/>
      <c r="J145" s="220"/>
      <c r="K145" s="219"/>
      <c r="L145" s="221"/>
      <c r="M145" s="221"/>
      <c r="N145" s="221"/>
      <c r="O145" s="221"/>
      <c r="P145" s="221"/>
      <c r="Q145" s="221"/>
      <c r="R145" s="221"/>
      <c r="S145" s="221"/>
      <c r="T145" s="221"/>
      <c r="U145" s="221"/>
      <c r="V145" s="220"/>
      <c r="W145" s="219"/>
      <c r="X145" s="221"/>
      <c r="Y145" s="221"/>
      <c r="Z145" s="221"/>
      <c r="AA145" s="221"/>
      <c r="AB145" s="221"/>
      <c r="AC145" s="221"/>
      <c r="AD145" s="221"/>
      <c r="AE145" s="221"/>
      <c r="AF145" s="221"/>
      <c r="AG145" s="221"/>
      <c r="AH145" s="220"/>
      <c r="AI145" s="219"/>
      <c r="AJ145" s="221"/>
      <c r="AK145" s="221"/>
      <c r="AL145" s="221"/>
      <c r="AM145" s="221"/>
      <c r="AN145" s="221"/>
      <c r="AO145" s="221"/>
      <c r="AP145" s="221"/>
      <c r="AQ145" s="221"/>
      <c r="AR145" s="221"/>
      <c r="AS145" s="221"/>
      <c r="AT145" s="220"/>
      <c r="AU145" s="28"/>
    </row>
    <row r="146" spans="1:47" s="29" customFormat="1" ht="14.25" customHeight="1" x14ac:dyDescent="0.2">
      <c r="A146" s="472"/>
      <c r="B146" s="30" t="s">
        <v>89</v>
      </c>
      <c r="C146" s="31" t="s">
        <v>84</v>
      </c>
      <c r="D146" s="475"/>
      <c r="E146" s="26"/>
      <c r="F146" s="219"/>
      <c r="G146" s="219"/>
      <c r="H146" s="221"/>
      <c r="I146" s="221"/>
      <c r="J146" s="220"/>
      <c r="K146" s="219"/>
      <c r="L146" s="221"/>
      <c r="M146" s="221"/>
      <c r="N146" s="221"/>
      <c r="O146" s="221"/>
      <c r="P146" s="221"/>
      <c r="Q146" s="221"/>
      <c r="R146" s="221"/>
      <c r="S146" s="221"/>
      <c r="T146" s="221"/>
      <c r="U146" s="221"/>
      <c r="V146" s="220"/>
      <c r="W146" s="219"/>
      <c r="X146" s="221"/>
      <c r="Y146" s="221"/>
      <c r="Z146" s="221"/>
      <c r="AA146" s="221"/>
      <c r="AB146" s="221"/>
      <c r="AC146" s="221"/>
      <c r="AD146" s="221"/>
      <c r="AE146" s="221"/>
      <c r="AF146" s="221"/>
      <c r="AG146" s="221"/>
      <c r="AH146" s="220"/>
      <c r="AI146" s="219"/>
      <c r="AJ146" s="221"/>
      <c r="AK146" s="221"/>
      <c r="AL146" s="221"/>
      <c r="AM146" s="221"/>
      <c r="AN146" s="221"/>
      <c r="AO146" s="221"/>
      <c r="AP146" s="221"/>
      <c r="AQ146" s="221"/>
      <c r="AR146" s="221"/>
      <c r="AS146" s="221"/>
      <c r="AT146" s="220"/>
      <c r="AU146" s="28"/>
    </row>
    <row r="147" spans="1:47" s="29" customFormat="1" ht="14.25" customHeight="1" x14ac:dyDescent="0.2">
      <c r="A147" s="472"/>
      <c r="B147" s="30" t="s">
        <v>90</v>
      </c>
      <c r="C147" s="31" t="s">
        <v>85</v>
      </c>
      <c r="D147" s="475"/>
      <c r="E147" s="26"/>
      <c r="F147" s="219"/>
      <c r="G147" s="219"/>
      <c r="H147" s="221"/>
      <c r="I147" s="221"/>
      <c r="J147" s="220"/>
      <c r="K147" s="219"/>
      <c r="L147" s="221"/>
      <c r="M147" s="221"/>
      <c r="N147" s="221"/>
      <c r="O147" s="221"/>
      <c r="P147" s="221"/>
      <c r="Q147" s="221"/>
      <c r="R147" s="221"/>
      <c r="S147" s="221"/>
      <c r="T147" s="221"/>
      <c r="U147" s="221"/>
      <c r="V147" s="220"/>
      <c r="W147" s="219"/>
      <c r="X147" s="221"/>
      <c r="Y147" s="221"/>
      <c r="Z147" s="221"/>
      <c r="AA147" s="221"/>
      <c r="AB147" s="221"/>
      <c r="AC147" s="221"/>
      <c r="AD147" s="221"/>
      <c r="AE147" s="221"/>
      <c r="AF147" s="221"/>
      <c r="AG147" s="221"/>
      <c r="AH147" s="220"/>
      <c r="AI147" s="219"/>
      <c r="AJ147" s="221"/>
      <c r="AK147" s="221"/>
      <c r="AL147" s="221"/>
      <c r="AM147" s="221"/>
      <c r="AN147" s="221"/>
      <c r="AO147" s="221"/>
      <c r="AP147" s="221"/>
      <c r="AQ147" s="221"/>
      <c r="AR147" s="221"/>
      <c r="AS147" s="221"/>
      <c r="AT147" s="220"/>
      <c r="AU147" s="28"/>
    </row>
    <row r="148" spans="1:47" s="29" customFormat="1" ht="14.25" customHeight="1" x14ac:dyDescent="0.2">
      <c r="A148" s="472"/>
      <c r="B148" s="35" t="s">
        <v>91</v>
      </c>
      <c r="C148" s="36" t="s">
        <v>86</v>
      </c>
      <c r="D148" s="475"/>
      <c r="E148" s="26"/>
      <c r="F148" s="219"/>
      <c r="G148" s="219"/>
      <c r="H148" s="221"/>
      <c r="I148" s="221"/>
      <c r="J148" s="220"/>
      <c r="K148" s="219"/>
      <c r="L148" s="221"/>
      <c r="M148" s="221"/>
      <c r="N148" s="221"/>
      <c r="O148" s="221"/>
      <c r="P148" s="221"/>
      <c r="Q148" s="221"/>
      <c r="R148" s="221"/>
      <c r="S148" s="221"/>
      <c r="T148" s="221"/>
      <c r="U148" s="221"/>
      <c r="V148" s="220"/>
      <c r="W148" s="219"/>
      <c r="X148" s="221"/>
      <c r="Y148" s="221"/>
      <c r="Z148" s="221"/>
      <c r="AA148" s="221"/>
      <c r="AB148" s="221"/>
      <c r="AC148" s="221"/>
      <c r="AD148" s="221"/>
      <c r="AE148" s="221"/>
      <c r="AF148" s="221"/>
      <c r="AG148" s="221"/>
      <c r="AH148" s="220"/>
      <c r="AI148" s="219"/>
      <c r="AJ148" s="221"/>
      <c r="AK148" s="221"/>
      <c r="AL148" s="221"/>
      <c r="AM148" s="221"/>
      <c r="AN148" s="221"/>
      <c r="AO148" s="221"/>
      <c r="AP148" s="221"/>
      <c r="AQ148" s="221"/>
      <c r="AR148" s="221"/>
      <c r="AS148" s="221"/>
      <c r="AT148" s="220"/>
      <c r="AU148" s="28"/>
    </row>
    <row r="149" spans="1:47" s="29" customFormat="1" ht="14.25" customHeight="1" thickBot="1" x14ac:dyDescent="0.25">
      <c r="A149" s="473"/>
      <c r="B149" s="40" t="s">
        <v>92</v>
      </c>
      <c r="C149" s="41" t="s">
        <v>87</v>
      </c>
      <c r="D149" s="476"/>
      <c r="E149" s="26"/>
      <c r="F149" s="42"/>
      <c r="G149" s="42"/>
      <c r="H149" s="43"/>
      <c r="I149" s="43"/>
      <c r="J149" s="44"/>
      <c r="K149" s="42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4"/>
      <c r="W149" s="42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4"/>
      <c r="AI149" s="42"/>
      <c r="AJ149" s="43"/>
      <c r="AK149" s="43"/>
      <c r="AL149" s="43"/>
      <c r="AM149" s="43"/>
      <c r="AN149" s="43"/>
      <c r="AO149" s="43"/>
      <c r="AP149" s="43"/>
      <c r="AQ149" s="43"/>
      <c r="AR149" s="43"/>
      <c r="AS149" s="43"/>
      <c r="AT149" s="44"/>
      <c r="AU149" s="28"/>
    </row>
    <row r="150" spans="1:47" ht="15" thickBot="1" x14ac:dyDescent="0.25">
      <c r="A150" s="27"/>
      <c r="B150" s="27"/>
      <c r="C150" s="27"/>
      <c r="D150" s="27"/>
      <c r="E150" s="26"/>
      <c r="AU150" s="27"/>
    </row>
    <row r="151" spans="1:47" s="29" customFormat="1" ht="29.25" customHeight="1" thickBot="1" x14ac:dyDescent="0.25">
      <c r="A151" s="79" t="s">
        <v>95</v>
      </c>
      <c r="B151" s="80"/>
      <c r="C151" s="80"/>
      <c r="D151" s="81"/>
      <c r="E151" s="26"/>
      <c r="F151" s="82">
        <f>SUM(F152:F162)</f>
        <v>0</v>
      </c>
      <c r="G151" s="82">
        <f t="shared" ref="G151:AT151" si="45">SUM(G152:G162)</f>
        <v>0</v>
      </c>
      <c r="H151" s="83">
        <f t="shared" si="45"/>
        <v>0</v>
      </c>
      <c r="I151" s="83">
        <f t="shared" si="45"/>
        <v>0</v>
      </c>
      <c r="J151" s="84">
        <f t="shared" si="45"/>
        <v>0</v>
      </c>
      <c r="K151" s="82">
        <f t="shared" si="45"/>
        <v>0</v>
      </c>
      <c r="L151" s="83">
        <f t="shared" si="45"/>
        <v>0</v>
      </c>
      <c r="M151" s="83">
        <f t="shared" si="45"/>
        <v>0</v>
      </c>
      <c r="N151" s="83">
        <f t="shared" si="45"/>
        <v>0</v>
      </c>
      <c r="O151" s="83">
        <f t="shared" si="45"/>
        <v>0</v>
      </c>
      <c r="P151" s="83">
        <f t="shared" si="45"/>
        <v>0</v>
      </c>
      <c r="Q151" s="83">
        <f t="shared" si="45"/>
        <v>0</v>
      </c>
      <c r="R151" s="83">
        <f t="shared" si="45"/>
        <v>0</v>
      </c>
      <c r="S151" s="83">
        <f t="shared" si="45"/>
        <v>0</v>
      </c>
      <c r="T151" s="83">
        <f t="shared" si="45"/>
        <v>0</v>
      </c>
      <c r="U151" s="83">
        <f t="shared" si="45"/>
        <v>0</v>
      </c>
      <c r="V151" s="84">
        <f t="shared" si="45"/>
        <v>0</v>
      </c>
      <c r="W151" s="82">
        <f t="shared" si="45"/>
        <v>0</v>
      </c>
      <c r="X151" s="83">
        <f t="shared" si="45"/>
        <v>0</v>
      </c>
      <c r="Y151" s="83">
        <f t="shared" si="45"/>
        <v>0</v>
      </c>
      <c r="Z151" s="83">
        <f t="shared" si="45"/>
        <v>0</v>
      </c>
      <c r="AA151" s="83">
        <f t="shared" si="45"/>
        <v>0</v>
      </c>
      <c r="AB151" s="83">
        <f t="shared" si="45"/>
        <v>0</v>
      </c>
      <c r="AC151" s="83">
        <f t="shared" si="45"/>
        <v>0</v>
      </c>
      <c r="AD151" s="83">
        <f t="shared" si="45"/>
        <v>0</v>
      </c>
      <c r="AE151" s="83">
        <f t="shared" si="45"/>
        <v>0</v>
      </c>
      <c r="AF151" s="83">
        <f t="shared" si="45"/>
        <v>0</v>
      </c>
      <c r="AG151" s="83">
        <f t="shared" si="45"/>
        <v>0</v>
      </c>
      <c r="AH151" s="84">
        <f t="shared" si="45"/>
        <v>0</v>
      </c>
      <c r="AI151" s="82">
        <f t="shared" si="45"/>
        <v>0</v>
      </c>
      <c r="AJ151" s="83">
        <f t="shared" si="45"/>
        <v>0</v>
      </c>
      <c r="AK151" s="83">
        <f t="shared" si="45"/>
        <v>0</v>
      </c>
      <c r="AL151" s="83">
        <f t="shared" si="45"/>
        <v>0</v>
      </c>
      <c r="AM151" s="83">
        <f t="shared" si="45"/>
        <v>0</v>
      </c>
      <c r="AN151" s="83">
        <f t="shared" si="45"/>
        <v>0</v>
      </c>
      <c r="AO151" s="83">
        <f t="shared" si="45"/>
        <v>0</v>
      </c>
      <c r="AP151" s="83">
        <f t="shared" si="45"/>
        <v>0</v>
      </c>
      <c r="AQ151" s="83">
        <f t="shared" si="45"/>
        <v>0</v>
      </c>
      <c r="AR151" s="83">
        <f t="shared" si="45"/>
        <v>0</v>
      </c>
      <c r="AS151" s="83">
        <f t="shared" si="45"/>
        <v>0</v>
      </c>
      <c r="AT151" s="84">
        <f t="shared" si="45"/>
        <v>0</v>
      </c>
      <c r="AU151" s="28"/>
    </row>
    <row r="152" spans="1:47" ht="14.25" customHeight="1" x14ac:dyDescent="0.2">
      <c r="A152" s="471"/>
      <c r="B152" s="30" t="s">
        <v>77</v>
      </c>
      <c r="C152" s="31" t="s">
        <v>71</v>
      </c>
      <c r="D152" s="474" t="s">
        <v>54</v>
      </c>
      <c r="E152" s="26"/>
      <c r="F152" s="32"/>
      <c r="G152" s="32"/>
      <c r="H152" s="33"/>
      <c r="I152" s="33"/>
      <c r="J152" s="34"/>
      <c r="K152" s="32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4"/>
      <c r="W152" s="32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4"/>
      <c r="AI152" s="32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4"/>
      <c r="AU152" s="45"/>
    </row>
    <row r="153" spans="1:47" ht="14.25" customHeight="1" x14ac:dyDescent="0.2">
      <c r="A153" s="472"/>
      <c r="B153" s="30" t="s">
        <v>78</v>
      </c>
      <c r="C153" s="31" t="s">
        <v>72</v>
      </c>
      <c r="D153" s="475"/>
      <c r="E153" s="26"/>
      <c r="F153" s="37"/>
      <c r="G153" s="37"/>
      <c r="H153" s="38"/>
      <c r="I153" s="38"/>
      <c r="J153" s="39"/>
      <c r="K153" s="37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9"/>
      <c r="W153" s="37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9"/>
      <c r="AI153" s="37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9"/>
      <c r="AU153" s="45"/>
    </row>
    <row r="154" spans="1:47" ht="14.25" customHeight="1" x14ac:dyDescent="0.2">
      <c r="A154" s="472"/>
      <c r="B154" s="30" t="s">
        <v>79</v>
      </c>
      <c r="C154" s="31" t="s">
        <v>73</v>
      </c>
      <c r="D154" s="475"/>
      <c r="E154" s="26"/>
      <c r="F154" s="37"/>
      <c r="G154" s="37"/>
      <c r="H154" s="38"/>
      <c r="I154" s="38"/>
      <c r="J154" s="39"/>
      <c r="K154" s="37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9"/>
      <c r="W154" s="37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9"/>
      <c r="AI154" s="37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9"/>
      <c r="AU154" s="45"/>
    </row>
    <row r="155" spans="1:47" ht="14.25" customHeight="1" x14ac:dyDescent="0.2">
      <c r="A155" s="472"/>
      <c r="B155" s="30" t="s">
        <v>80</v>
      </c>
      <c r="C155" s="31" t="s">
        <v>74</v>
      </c>
      <c r="D155" s="475"/>
      <c r="E155" s="26"/>
      <c r="F155" s="37"/>
      <c r="G155" s="37"/>
      <c r="H155" s="38"/>
      <c r="I155" s="38"/>
      <c r="J155" s="39"/>
      <c r="K155" s="37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9"/>
      <c r="W155" s="37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9"/>
      <c r="AI155" s="37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9"/>
      <c r="AU155" s="45"/>
    </row>
    <row r="156" spans="1:47" s="29" customFormat="1" ht="14.25" customHeight="1" x14ac:dyDescent="0.2">
      <c r="A156" s="472"/>
      <c r="B156" s="30" t="s">
        <v>81</v>
      </c>
      <c r="C156" s="31" t="s">
        <v>75</v>
      </c>
      <c r="D156" s="475"/>
      <c r="E156" s="26"/>
      <c r="F156" s="37"/>
      <c r="G156" s="37"/>
      <c r="H156" s="38"/>
      <c r="I156" s="38"/>
      <c r="J156" s="39"/>
      <c r="K156" s="37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9"/>
      <c r="W156" s="37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9"/>
      <c r="AI156" s="37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9"/>
      <c r="AU156" s="28"/>
    </row>
    <row r="157" spans="1:47" s="29" customFormat="1" ht="14.25" customHeight="1" x14ac:dyDescent="0.2">
      <c r="A157" s="472"/>
      <c r="B157" s="30" t="s">
        <v>82</v>
      </c>
      <c r="C157" s="31" t="s">
        <v>76</v>
      </c>
      <c r="D157" s="475"/>
      <c r="E157" s="26"/>
      <c r="F157" s="219"/>
      <c r="G157" s="219"/>
      <c r="H157" s="221"/>
      <c r="I157" s="221"/>
      <c r="J157" s="220"/>
      <c r="K157" s="219"/>
      <c r="L157" s="221"/>
      <c r="M157" s="221"/>
      <c r="N157" s="221"/>
      <c r="O157" s="221"/>
      <c r="P157" s="221"/>
      <c r="Q157" s="221"/>
      <c r="R157" s="221"/>
      <c r="S157" s="221"/>
      <c r="T157" s="221"/>
      <c r="U157" s="221"/>
      <c r="V157" s="220"/>
      <c r="W157" s="219"/>
      <c r="X157" s="221"/>
      <c r="Y157" s="221"/>
      <c r="Z157" s="221"/>
      <c r="AA157" s="221"/>
      <c r="AB157" s="221"/>
      <c r="AC157" s="221"/>
      <c r="AD157" s="221"/>
      <c r="AE157" s="221"/>
      <c r="AF157" s="221"/>
      <c r="AG157" s="221"/>
      <c r="AH157" s="220"/>
      <c r="AI157" s="219"/>
      <c r="AJ157" s="221"/>
      <c r="AK157" s="221"/>
      <c r="AL157" s="221"/>
      <c r="AM157" s="221"/>
      <c r="AN157" s="221"/>
      <c r="AO157" s="221"/>
      <c r="AP157" s="221"/>
      <c r="AQ157" s="221"/>
      <c r="AR157" s="221"/>
      <c r="AS157" s="221"/>
      <c r="AT157" s="220"/>
      <c r="AU157" s="28"/>
    </row>
    <row r="158" spans="1:47" s="29" customFormat="1" ht="14.25" customHeight="1" x14ac:dyDescent="0.2">
      <c r="A158" s="472"/>
      <c r="B158" s="30" t="s">
        <v>88</v>
      </c>
      <c r="C158" s="31" t="s">
        <v>83</v>
      </c>
      <c r="D158" s="475"/>
      <c r="E158" s="26"/>
      <c r="F158" s="219"/>
      <c r="G158" s="219"/>
      <c r="H158" s="221"/>
      <c r="I158" s="221"/>
      <c r="J158" s="220"/>
      <c r="K158" s="219"/>
      <c r="L158" s="221"/>
      <c r="M158" s="221"/>
      <c r="N158" s="221"/>
      <c r="O158" s="221"/>
      <c r="P158" s="221"/>
      <c r="Q158" s="221"/>
      <c r="R158" s="221"/>
      <c r="S158" s="221"/>
      <c r="T158" s="221"/>
      <c r="U158" s="221"/>
      <c r="V158" s="220"/>
      <c r="W158" s="219"/>
      <c r="X158" s="221"/>
      <c r="Y158" s="221"/>
      <c r="Z158" s="221"/>
      <c r="AA158" s="221"/>
      <c r="AB158" s="221"/>
      <c r="AC158" s="221"/>
      <c r="AD158" s="221"/>
      <c r="AE158" s="221"/>
      <c r="AF158" s="221"/>
      <c r="AG158" s="221"/>
      <c r="AH158" s="220"/>
      <c r="AI158" s="219"/>
      <c r="AJ158" s="221"/>
      <c r="AK158" s="221"/>
      <c r="AL158" s="221"/>
      <c r="AM158" s="221"/>
      <c r="AN158" s="221"/>
      <c r="AO158" s="221"/>
      <c r="AP158" s="221"/>
      <c r="AQ158" s="221"/>
      <c r="AR158" s="221"/>
      <c r="AS158" s="221"/>
      <c r="AT158" s="220"/>
      <c r="AU158" s="28"/>
    </row>
    <row r="159" spans="1:47" s="29" customFormat="1" ht="14.25" customHeight="1" x14ac:dyDescent="0.2">
      <c r="A159" s="472"/>
      <c r="B159" s="30" t="s">
        <v>89</v>
      </c>
      <c r="C159" s="31" t="s">
        <v>84</v>
      </c>
      <c r="D159" s="475"/>
      <c r="E159" s="26"/>
      <c r="F159" s="219"/>
      <c r="G159" s="219"/>
      <c r="H159" s="221"/>
      <c r="I159" s="221"/>
      <c r="J159" s="220"/>
      <c r="K159" s="219"/>
      <c r="L159" s="221"/>
      <c r="M159" s="221"/>
      <c r="N159" s="221"/>
      <c r="O159" s="221"/>
      <c r="P159" s="221"/>
      <c r="Q159" s="221"/>
      <c r="R159" s="221"/>
      <c r="S159" s="221"/>
      <c r="T159" s="221"/>
      <c r="U159" s="221"/>
      <c r="V159" s="220"/>
      <c r="W159" s="219"/>
      <c r="X159" s="221"/>
      <c r="Y159" s="221"/>
      <c r="Z159" s="221"/>
      <c r="AA159" s="221"/>
      <c r="AB159" s="221"/>
      <c r="AC159" s="221"/>
      <c r="AD159" s="221"/>
      <c r="AE159" s="221"/>
      <c r="AF159" s="221"/>
      <c r="AG159" s="221"/>
      <c r="AH159" s="220"/>
      <c r="AI159" s="219"/>
      <c r="AJ159" s="221"/>
      <c r="AK159" s="221"/>
      <c r="AL159" s="221"/>
      <c r="AM159" s="221"/>
      <c r="AN159" s="221"/>
      <c r="AO159" s="221"/>
      <c r="AP159" s="221"/>
      <c r="AQ159" s="221"/>
      <c r="AR159" s="221"/>
      <c r="AS159" s="221"/>
      <c r="AT159" s="220"/>
      <c r="AU159" s="28"/>
    </row>
    <row r="160" spans="1:47" s="29" customFormat="1" ht="14.25" customHeight="1" x14ac:dyDescent="0.2">
      <c r="A160" s="472"/>
      <c r="B160" s="30" t="s">
        <v>90</v>
      </c>
      <c r="C160" s="31" t="s">
        <v>85</v>
      </c>
      <c r="D160" s="475"/>
      <c r="E160" s="26"/>
      <c r="F160" s="219"/>
      <c r="G160" s="219"/>
      <c r="H160" s="221"/>
      <c r="I160" s="221"/>
      <c r="J160" s="220"/>
      <c r="K160" s="219"/>
      <c r="L160" s="221"/>
      <c r="M160" s="221"/>
      <c r="N160" s="221"/>
      <c r="O160" s="221"/>
      <c r="P160" s="221"/>
      <c r="Q160" s="221"/>
      <c r="R160" s="221"/>
      <c r="S160" s="221"/>
      <c r="T160" s="221"/>
      <c r="U160" s="221"/>
      <c r="V160" s="220"/>
      <c r="W160" s="219"/>
      <c r="X160" s="221"/>
      <c r="Y160" s="221"/>
      <c r="Z160" s="221"/>
      <c r="AA160" s="221"/>
      <c r="AB160" s="221"/>
      <c r="AC160" s="221"/>
      <c r="AD160" s="221"/>
      <c r="AE160" s="221"/>
      <c r="AF160" s="221"/>
      <c r="AG160" s="221"/>
      <c r="AH160" s="220"/>
      <c r="AI160" s="219"/>
      <c r="AJ160" s="221"/>
      <c r="AK160" s="221"/>
      <c r="AL160" s="221"/>
      <c r="AM160" s="221"/>
      <c r="AN160" s="221"/>
      <c r="AO160" s="221"/>
      <c r="AP160" s="221"/>
      <c r="AQ160" s="221"/>
      <c r="AR160" s="221"/>
      <c r="AS160" s="221"/>
      <c r="AT160" s="220"/>
      <c r="AU160" s="28"/>
    </row>
    <row r="161" spans="1:47" s="29" customFormat="1" ht="14.25" customHeight="1" x14ac:dyDescent="0.2">
      <c r="A161" s="472"/>
      <c r="B161" s="35" t="s">
        <v>91</v>
      </c>
      <c r="C161" s="36" t="s">
        <v>86</v>
      </c>
      <c r="D161" s="475"/>
      <c r="E161" s="26"/>
      <c r="F161" s="219"/>
      <c r="G161" s="219"/>
      <c r="H161" s="221"/>
      <c r="I161" s="221"/>
      <c r="J161" s="220"/>
      <c r="K161" s="219"/>
      <c r="L161" s="221"/>
      <c r="M161" s="221"/>
      <c r="N161" s="221"/>
      <c r="O161" s="221"/>
      <c r="P161" s="221"/>
      <c r="Q161" s="221"/>
      <c r="R161" s="221"/>
      <c r="S161" s="221"/>
      <c r="T161" s="221"/>
      <c r="U161" s="221"/>
      <c r="V161" s="220"/>
      <c r="W161" s="219"/>
      <c r="X161" s="221"/>
      <c r="Y161" s="221"/>
      <c r="Z161" s="221"/>
      <c r="AA161" s="221"/>
      <c r="AB161" s="221"/>
      <c r="AC161" s="221"/>
      <c r="AD161" s="221"/>
      <c r="AE161" s="221"/>
      <c r="AF161" s="221"/>
      <c r="AG161" s="221"/>
      <c r="AH161" s="220"/>
      <c r="AI161" s="219"/>
      <c r="AJ161" s="221"/>
      <c r="AK161" s="221"/>
      <c r="AL161" s="221"/>
      <c r="AM161" s="221"/>
      <c r="AN161" s="221"/>
      <c r="AO161" s="221"/>
      <c r="AP161" s="221"/>
      <c r="AQ161" s="221"/>
      <c r="AR161" s="221"/>
      <c r="AS161" s="221"/>
      <c r="AT161" s="220"/>
      <c r="AU161" s="28"/>
    </row>
    <row r="162" spans="1:47" s="29" customFormat="1" ht="14.25" customHeight="1" thickBot="1" x14ac:dyDescent="0.25">
      <c r="A162" s="473"/>
      <c r="B162" s="40" t="s">
        <v>92</v>
      </c>
      <c r="C162" s="41" t="s">
        <v>87</v>
      </c>
      <c r="D162" s="476"/>
      <c r="E162" s="26"/>
      <c r="F162" s="42"/>
      <c r="G162" s="42"/>
      <c r="H162" s="43"/>
      <c r="I162" s="43"/>
      <c r="J162" s="44"/>
      <c r="K162" s="42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4"/>
      <c r="W162" s="42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4"/>
      <c r="AI162" s="42"/>
      <c r="AJ162" s="43"/>
      <c r="AK162" s="43"/>
      <c r="AL162" s="43"/>
      <c r="AM162" s="43"/>
      <c r="AN162" s="43"/>
      <c r="AO162" s="43"/>
      <c r="AP162" s="43"/>
      <c r="AQ162" s="43"/>
      <c r="AR162" s="43"/>
      <c r="AS162" s="43"/>
      <c r="AT162" s="44"/>
      <c r="AU162" s="28"/>
    </row>
    <row r="163" spans="1:47" ht="15" thickBot="1" x14ac:dyDescent="0.25">
      <c r="A163" s="27"/>
      <c r="B163" s="27"/>
      <c r="C163" s="27"/>
      <c r="D163" s="27"/>
      <c r="E163" s="26"/>
      <c r="AU163" s="27"/>
    </row>
    <row r="164" spans="1:47" s="29" customFormat="1" ht="29.25" customHeight="1" thickBot="1" x14ac:dyDescent="0.25">
      <c r="A164" s="79" t="s">
        <v>94</v>
      </c>
      <c r="B164" s="80"/>
      <c r="C164" s="80"/>
      <c r="D164" s="81"/>
      <c r="E164" s="26"/>
      <c r="F164" s="82">
        <f>SUM(F165:F175)</f>
        <v>0</v>
      </c>
      <c r="G164" s="82">
        <f t="shared" ref="G164" si="46">SUM(G165:G175)</f>
        <v>0</v>
      </c>
      <c r="H164" s="83">
        <f>SUM(H165:H175)</f>
        <v>0</v>
      </c>
      <c r="I164" s="83">
        <f t="shared" ref="I164:AT164" si="47">SUM(I165:I175)</f>
        <v>0</v>
      </c>
      <c r="J164" s="84">
        <f t="shared" si="47"/>
        <v>0</v>
      </c>
      <c r="K164" s="82">
        <f t="shared" si="47"/>
        <v>0</v>
      </c>
      <c r="L164" s="83">
        <f t="shared" si="47"/>
        <v>0</v>
      </c>
      <c r="M164" s="83">
        <f t="shared" si="47"/>
        <v>0</v>
      </c>
      <c r="N164" s="83">
        <f t="shared" si="47"/>
        <v>0</v>
      </c>
      <c r="O164" s="83">
        <f t="shared" si="47"/>
        <v>0</v>
      </c>
      <c r="P164" s="83">
        <f t="shared" si="47"/>
        <v>0</v>
      </c>
      <c r="Q164" s="83">
        <f t="shared" si="47"/>
        <v>0</v>
      </c>
      <c r="R164" s="83">
        <f t="shared" si="47"/>
        <v>0</v>
      </c>
      <c r="S164" s="83">
        <f t="shared" si="47"/>
        <v>0</v>
      </c>
      <c r="T164" s="83">
        <f t="shared" si="47"/>
        <v>0</v>
      </c>
      <c r="U164" s="83">
        <f t="shared" si="47"/>
        <v>0</v>
      </c>
      <c r="V164" s="84">
        <f t="shared" si="47"/>
        <v>0</v>
      </c>
      <c r="W164" s="82">
        <f t="shared" si="47"/>
        <v>0</v>
      </c>
      <c r="X164" s="83">
        <f t="shared" si="47"/>
        <v>0</v>
      </c>
      <c r="Y164" s="83">
        <f t="shared" si="47"/>
        <v>0</v>
      </c>
      <c r="Z164" s="83">
        <f t="shared" si="47"/>
        <v>0</v>
      </c>
      <c r="AA164" s="83">
        <f t="shared" si="47"/>
        <v>0</v>
      </c>
      <c r="AB164" s="83">
        <f t="shared" si="47"/>
        <v>0</v>
      </c>
      <c r="AC164" s="83">
        <f t="shared" si="47"/>
        <v>0</v>
      </c>
      <c r="AD164" s="83">
        <f t="shared" si="47"/>
        <v>0</v>
      </c>
      <c r="AE164" s="83">
        <f t="shared" si="47"/>
        <v>0</v>
      </c>
      <c r="AF164" s="83">
        <f t="shared" si="47"/>
        <v>0</v>
      </c>
      <c r="AG164" s="83">
        <f t="shared" si="47"/>
        <v>0</v>
      </c>
      <c r="AH164" s="84">
        <f t="shared" si="47"/>
        <v>0</v>
      </c>
      <c r="AI164" s="82">
        <f t="shared" si="47"/>
        <v>0</v>
      </c>
      <c r="AJ164" s="83">
        <f t="shared" si="47"/>
        <v>0</v>
      </c>
      <c r="AK164" s="83">
        <f t="shared" si="47"/>
        <v>0</v>
      </c>
      <c r="AL164" s="83">
        <f t="shared" si="47"/>
        <v>0</v>
      </c>
      <c r="AM164" s="83">
        <f t="shared" si="47"/>
        <v>0</v>
      </c>
      <c r="AN164" s="83">
        <f t="shared" si="47"/>
        <v>0</v>
      </c>
      <c r="AO164" s="83">
        <f t="shared" si="47"/>
        <v>0</v>
      </c>
      <c r="AP164" s="83">
        <f t="shared" si="47"/>
        <v>0</v>
      </c>
      <c r="AQ164" s="83">
        <f t="shared" si="47"/>
        <v>0</v>
      </c>
      <c r="AR164" s="83">
        <f t="shared" si="47"/>
        <v>0</v>
      </c>
      <c r="AS164" s="83">
        <f t="shared" si="47"/>
        <v>0</v>
      </c>
      <c r="AT164" s="84">
        <f t="shared" si="47"/>
        <v>0</v>
      </c>
      <c r="AU164" s="28"/>
    </row>
    <row r="165" spans="1:47" ht="14.25" customHeight="1" x14ac:dyDescent="0.2">
      <c r="A165" s="471"/>
      <c r="B165" s="30" t="s">
        <v>77</v>
      </c>
      <c r="C165" s="31" t="s">
        <v>71</v>
      </c>
      <c r="D165" s="474" t="s">
        <v>54</v>
      </c>
      <c r="E165" s="26"/>
      <c r="F165" s="32"/>
      <c r="G165" s="32"/>
      <c r="H165" s="33"/>
      <c r="I165" s="33"/>
      <c r="J165" s="34"/>
      <c r="K165" s="32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4"/>
      <c r="W165" s="32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4"/>
      <c r="AI165" s="32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4"/>
      <c r="AU165" s="45"/>
    </row>
    <row r="166" spans="1:47" ht="14.25" customHeight="1" x14ac:dyDescent="0.2">
      <c r="A166" s="472"/>
      <c r="B166" s="30" t="s">
        <v>78</v>
      </c>
      <c r="C166" s="31" t="s">
        <v>72</v>
      </c>
      <c r="D166" s="475"/>
      <c r="E166" s="26"/>
      <c r="F166" s="37"/>
      <c r="G166" s="37"/>
      <c r="H166" s="38"/>
      <c r="I166" s="38"/>
      <c r="J166" s="39"/>
      <c r="K166" s="37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9"/>
      <c r="W166" s="37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9"/>
      <c r="AI166" s="37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9"/>
      <c r="AU166" s="45"/>
    </row>
    <row r="167" spans="1:47" ht="14.25" customHeight="1" x14ac:dyDescent="0.2">
      <c r="A167" s="472"/>
      <c r="B167" s="30" t="s">
        <v>79</v>
      </c>
      <c r="C167" s="31" t="s">
        <v>73</v>
      </c>
      <c r="D167" s="475"/>
      <c r="E167" s="26"/>
      <c r="F167" s="37"/>
      <c r="G167" s="37"/>
      <c r="H167" s="38"/>
      <c r="I167" s="38"/>
      <c r="J167" s="39"/>
      <c r="K167" s="37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9"/>
      <c r="W167" s="37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9"/>
      <c r="AI167" s="37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9"/>
      <c r="AU167" s="45"/>
    </row>
    <row r="168" spans="1:47" ht="14.25" customHeight="1" x14ac:dyDescent="0.2">
      <c r="A168" s="472"/>
      <c r="B168" s="30" t="s">
        <v>80</v>
      </c>
      <c r="C168" s="31" t="s">
        <v>74</v>
      </c>
      <c r="D168" s="475"/>
      <c r="E168" s="26"/>
      <c r="F168" s="37"/>
      <c r="G168" s="37"/>
      <c r="H168" s="38"/>
      <c r="I168" s="38"/>
      <c r="J168" s="39"/>
      <c r="K168" s="37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9"/>
      <c r="W168" s="37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9"/>
      <c r="AI168" s="37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9"/>
      <c r="AU168" s="45"/>
    </row>
    <row r="169" spans="1:47" ht="14.25" customHeight="1" x14ac:dyDescent="0.2">
      <c r="A169" s="472"/>
      <c r="B169" s="30" t="s">
        <v>81</v>
      </c>
      <c r="C169" s="31" t="s">
        <v>75</v>
      </c>
      <c r="D169" s="475"/>
      <c r="E169" s="26"/>
      <c r="F169" s="37"/>
      <c r="G169" s="37"/>
      <c r="H169" s="38"/>
      <c r="I169" s="38"/>
      <c r="J169" s="39"/>
      <c r="K169" s="37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9"/>
      <c r="W169" s="37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9"/>
      <c r="AI169" s="37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9"/>
      <c r="AU169" s="45"/>
    </row>
    <row r="170" spans="1:47" ht="14.25" customHeight="1" x14ac:dyDescent="0.2">
      <c r="A170" s="472"/>
      <c r="B170" s="30" t="s">
        <v>82</v>
      </c>
      <c r="C170" s="31" t="s">
        <v>76</v>
      </c>
      <c r="D170" s="475"/>
      <c r="E170" s="26"/>
      <c r="F170" s="37"/>
      <c r="G170" s="37"/>
      <c r="H170" s="38"/>
      <c r="I170" s="38"/>
      <c r="J170" s="39"/>
      <c r="K170" s="37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9"/>
      <c r="W170" s="37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9"/>
      <c r="AI170" s="37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9"/>
      <c r="AU170" s="45"/>
    </row>
    <row r="171" spans="1:47" ht="14.25" customHeight="1" x14ac:dyDescent="0.2">
      <c r="A171" s="472"/>
      <c r="B171" s="30" t="s">
        <v>88</v>
      </c>
      <c r="C171" s="31" t="s">
        <v>83</v>
      </c>
      <c r="D171" s="475"/>
      <c r="E171" s="26"/>
      <c r="F171" s="37"/>
      <c r="G171" s="37"/>
      <c r="H171" s="38"/>
      <c r="I171" s="38"/>
      <c r="J171" s="39"/>
      <c r="K171" s="37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9"/>
      <c r="W171" s="37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9"/>
      <c r="AI171" s="37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9"/>
      <c r="AU171" s="45"/>
    </row>
    <row r="172" spans="1:47" ht="14.25" customHeight="1" x14ac:dyDescent="0.2">
      <c r="A172" s="472"/>
      <c r="B172" s="30" t="s">
        <v>89</v>
      </c>
      <c r="C172" s="31" t="s">
        <v>84</v>
      </c>
      <c r="D172" s="475"/>
      <c r="E172" s="26"/>
      <c r="F172" s="37"/>
      <c r="G172" s="37"/>
      <c r="H172" s="38"/>
      <c r="I172" s="38"/>
      <c r="J172" s="39"/>
      <c r="K172" s="37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9"/>
      <c r="W172" s="37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9"/>
      <c r="AI172" s="37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9"/>
      <c r="AU172" s="45"/>
    </row>
    <row r="173" spans="1:47" ht="14.25" customHeight="1" x14ac:dyDescent="0.2">
      <c r="A173" s="472"/>
      <c r="B173" s="30" t="s">
        <v>90</v>
      </c>
      <c r="C173" s="31" t="s">
        <v>85</v>
      </c>
      <c r="D173" s="475"/>
      <c r="E173" s="26"/>
      <c r="F173" s="37"/>
      <c r="G173" s="37"/>
      <c r="H173" s="38"/>
      <c r="I173" s="38"/>
      <c r="J173" s="39"/>
      <c r="K173" s="37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9"/>
      <c r="W173" s="37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9"/>
      <c r="AI173" s="37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9"/>
      <c r="AU173" s="45"/>
    </row>
    <row r="174" spans="1:47" s="29" customFormat="1" ht="14.25" customHeight="1" x14ac:dyDescent="0.2">
      <c r="A174" s="472"/>
      <c r="B174" s="35" t="s">
        <v>91</v>
      </c>
      <c r="C174" s="36" t="s">
        <v>86</v>
      </c>
      <c r="D174" s="475"/>
      <c r="E174" s="26"/>
      <c r="F174" s="37"/>
      <c r="G174" s="37"/>
      <c r="H174" s="38"/>
      <c r="I174" s="38"/>
      <c r="J174" s="39"/>
      <c r="K174" s="37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9"/>
      <c r="W174" s="37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9"/>
      <c r="AI174" s="37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9"/>
      <c r="AU174" s="28"/>
    </row>
    <row r="175" spans="1:47" s="29" customFormat="1" ht="14.25" customHeight="1" thickBot="1" x14ac:dyDescent="0.25">
      <c r="A175" s="473"/>
      <c r="B175" s="40" t="s">
        <v>92</v>
      </c>
      <c r="C175" s="41" t="s">
        <v>87</v>
      </c>
      <c r="D175" s="476"/>
      <c r="E175" s="26"/>
      <c r="F175" s="42"/>
      <c r="G175" s="42"/>
      <c r="H175" s="43"/>
      <c r="I175" s="43"/>
      <c r="J175" s="44"/>
      <c r="K175" s="42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4"/>
      <c r="W175" s="42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4"/>
      <c r="AI175" s="42"/>
      <c r="AJ175" s="43"/>
      <c r="AK175" s="43"/>
      <c r="AL175" s="43"/>
      <c r="AM175" s="43"/>
      <c r="AN175" s="43"/>
      <c r="AO175" s="43"/>
      <c r="AP175" s="43"/>
      <c r="AQ175" s="43"/>
      <c r="AR175" s="43"/>
      <c r="AS175" s="43"/>
      <c r="AT175" s="44"/>
      <c r="AU175" s="28"/>
    </row>
    <row r="176" spans="1:47" ht="15" thickBot="1" x14ac:dyDescent="0.25">
      <c r="A176" s="27"/>
      <c r="B176" s="27"/>
      <c r="C176" s="27"/>
      <c r="D176" s="27"/>
      <c r="E176" s="26"/>
      <c r="AU176" s="27"/>
    </row>
    <row r="177" spans="1:47" s="29" customFormat="1" ht="27" customHeight="1" thickBot="1" x14ac:dyDescent="0.25">
      <c r="A177" s="79" t="s">
        <v>93</v>
      </c>
      <c r="B177" s="80"/>
      <c r="C177" s="80"/>
      <c r="D177" s="81"/>
      <c r="E177" s="26"/>
      <c r="F177" s="82">
        <f>SUM(F178:F188)</f>
        <v>0</v>
      </c>
      <c r="G177" s="82">
        <f t="shared" ref="G177:K177" si="48">SUM(G178:G188)</f>
        <v>0</v>
      </c>
      <c r="H177" s="83">
        <f t="shared" si="48"/>
        <v>0</v>
      </c>
      <c r="I177" s="83">
        <f t="shared" si="48"/>
        <v>0</v>
      </c>
      <c r="J177" s="84">
        <f t="shared" si="48"/>
        <v>0</v>
      </c>
      <c r="K177" s="82">
        <f t="shared" si="48"/>
        <v>0</v>
      </c>
      <c r="L177" s="83">
        <f t="shared" ref="L177:S177" si="49">SUM(L178:L188)</f>
        <v>0</v>
      </c>
      <c r="M177" s="83">
        <f t="shared" si="49"/>
        <v>0</v>
      </c>
      <c r="N177" s="83">
        <f t="shared" si="49"/>
        <v>0</v>
      </c>
      <c r="O177" s="83">
        <f t="shared" si="49"/>
        <v>0</v>
      </c>
      <c r="P177" s="83">
        <f t="shared" si="49"/>
        <v>0</v>
      </c>
      <c r="Q177" s="83">
        <f t="shared" si="49"/>
        <v>0</v>
      </c>
      <c r="R177" s="83">
        <f t="shared" si="49"/>
        <v>0</v>
      </c>
      <c r="S177" s="83">
        <f t="shared" si="49"/>
        <v>0</v>
      </c>
      <c r="T177" s="83">
        <f t="shared" ref="T177:W177" si="50">SUM(T178:T188)</f>
        <v>0</v>
      </c>
      <c r="U177" s="83">
        <f t="shared" si="50"/>
        <v>0</v>
      </c>
      <c r="V177" s="84">
        <f t="shared" si="50"/>
        <v>0</v>
      </c>
      <c r="W177" s="82">
        <f t="shared" si="50"/>
        <v>0</v>
      </c>
      <c r="X177" s="83">
        <f t="shared" ref="X177:AE177" si="51">SUM(X178:X188)</f>
        <v>0</v>
      </c>
      <c r="Y177" s="83">
        <f t="shared" si="51"/>
        <v>0</v>
      </c>
      <c r="Z177" s="83">
        <f t="shared" si="51"/>
        <v>0</v>
      </c>
      <c r="AA177" s="83">
        <f t="shared" si="51"/>
        <v>0</v>
      </c>
      <c r="AB177" s="83">
        <f t="shared" si="51"/>
        <v>0</v>
      </c>
      <c r="AC177" s="83">
        <f t="shared" si="51"/>
        <v>0</v>
      </c>
      <c r="AD177" s="83">
        <f t="shared" si="51"/>
        <v>0</v>
      </c>
      <c r="AE177" s="83">
        <f t="shared" si="51"/>
        <v>0</v>
      </c>
      <c r="AF177" s="83">
        <f t="shared" ref="AF177:AI177" si="52">SUM(AF178:AF188)</f>
        <v>0</v>
      </c>
      <c r="AG177" s="83">
        <f t="shared" si="52"/>
        <v>0</v>
      </c>
      <c r="AH177" s="84">
        <f t="shared" si="52"/>
        <v>0</v>
      </c>
      <c r="AI177" s="82">
        <f t="shared" si="52"/>
        <v>0</v>
      </c>
      <c r="AJ177" s="83">
        <f t="shared" ref="AJ177:AQ177" si="53">SUM(AJ178:AJ188)</f>
        <v>0</v>
      </c>
      <c r="AK177" s="83">
        <f t="shared" si="53"/>
        <v>0</v>
      </c>
      <c r="AL177" s="83">
        <f t="shared" si="53"/>
        <v>0</v>
      </c>
      <c r="AM177" s="83">
        <f t="shared" si="53"/>
        <v>0</v>
      </c>
      <c r="AN177" s="83">
        <f t="shared" si="53"/>
        <v>0</v>
      </c>
      <c r="AO177" s="83">
        <f t="shared" si="53"/>
        <v>0</v>
      </c>
      <c r="AP177" s="83">
        <f t="shared" si="53"/>
        <v>0</v>
      </c>
      <c r="AQ177" s="83">
        <f t="shared" si="53"/>
        <v>0</v>
      </c>
      <c r="AR177" s="83">
        <f t="shared" ref="AR177:AT177" si="54">SUM(AR178:AR188)</f>
        <v>0</v>
      </c>
      <c r="AS177" s="83">
        <f t="shared" si="54"/>
        <v>0</v>
      </c>
      <c r="AT177" s="84">
        <f t="shared" si="54"/>
        <v>0</v>
      </c>
      <c r="AU177" s="28"/>
    </row>
    <row r="178" spans="1:47" ht="14.25" customHeight="1" x14ac:dyDescent="0.2">
      <c r="A178" s="477"/>
      <c r="B178" s="30" t="s">
        <v>77</v>
      </c>
      <c r="C178" s="31" t="s">
        <v>71</v>
      </c>
      <c r="D178" s="474" t="s">
        <v>54</v>
      </c>
      <c r="E178" s="26"/>
      <c r="F178" s="32"/>
      <c r="G178" s="32"/>
      <c r="H178" s="33"/>
      <c r="I178" s="33"/>
      <c r="J178" s="34"/>
      <c r="K178" s="32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4"/>
      <c r="W178" s="32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4"/>
      <c r="AI178" s="32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4"/>
      <c r="AU178" s="45"/>
    </row>
    <row r="179" spans="1:47" x14ac:dyDescent="0.2">
      <c r="A179" s="478"/>
      <c r="B179" s="30" t="s">
        <v>78</v>
      </c>
      <c r="C179" s="31" t="s">
        <v>72</v>
      </c>
      <c r="D179" s="475"/>
      <c r="E179" s="26"/>
      <c r="F179" s="37"/>
      <c r="G179" s="37"/>
      <c r="H179" s="38"/>
      <c r="I179" s="38"/>
      <c r="J179" s="39"/>
      <c r="K179" s="37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9"/>
      <c r="W179" s="37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9"/>
      <c r="AI179" s="37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9"/>
      <c r="AU179" s="45"/>
    </row>
    <row r="180" spans="1:47" x14ac:dyDescent="0.2">
      <c r="A180" s="478"/>
      <c r="B180" s="30" t="s">
        <v>79</v>
      </c>
      <c r="C180" s="31" t="s">
        <v>73</v>
      </c>
      <c r="D180" s="475"/>
      <c r="E180" s="26"/>
      <c r="F180" s="37"/>
      <c r="G180" s="37"/>
      <c r="H180" s="38"/>
      <c r="I180" s="38"/>
      <c r="J180" s="39"/>
      <c r="K180" s="37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9"/>
      <c r="W180" s="37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9"/>
      <c r="AI180" s="37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9"/>
      <c r="AU180" s="45"/>
    </row>
    <row r="181" spans="1:47" x14ac:dyDescent="0.2">
      <c r="A181" s="478"/>
      <c r="B181" s="30" t="s">
        <v>80</v>
      </c>
      <c r="C181" s="31" t="s">
        <v>74</v>
      </c>
      <c r="D181" s="475"/>
      <c r="E181" s="26"/>
      <c r="F181" s="37"/>
      <c r="G181" s="37"/>
      <c r="H181" s="38"/>
      <c r="I181" s="38"/>
      <c r="J181" s="39"/>
      <c r="K181" s="37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9"/>
      <c r="W181" s="37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9"/>
      <c r="AI181" s="37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9"/>
      <c r="AU181" s="45"/>
    </row>
    <row r="182" spans="1:47" x14ac:dyDescent="0.2">
      <c r="A182" s="478"/>
      <c r="B182" s="30" t="s">
        <v>81</v>
      </c>
      <c r="C182" s="31" t="s">
        <v>75</v>
      </c>
      <c r="D182" s="475"/>
      <c r="E182" s="26"/>
      <c r="F182" s="37"/>
      <c r="G182" s="37"/>
      <c r="H182" s="38"/>
      <c r="I182" s="38"/>
      <c r="J182" s="39"/>
      <c r="K182" s="37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9"/>
      <c r="W182" s="37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9"/>
      <c r="AI182" s="37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9"/>
      <c r="AU182" s="45"/>
    </row>
    <row r="183" spans="1:47" x14ac:dyDescent="0.2">
      <c r="A183" s="478"/>
      <c r="B183" s="30" t="s">
        <v>82</v>
      </c>
      <c r="C183" s="31" t="s">
        <v>76</v>
      </c>
      <c r="D183" s="475"/>
      <c r="E183" s="26"/>
      <c r="F183" s="37"/>
      <c r="G183" s="37"/>
      <c r="H183" s="38"/>
      <c r="I183" s="38"/>
      <c r="J183" s="39"/>
      <c r="K183" s="37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9"/>
      <c r="W183" s="37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9"/>
      <c r="AI183" s="37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9"/>
      <c r="AU183" s="45"/>
    </row>
    <row r="184" spans="1:47" x14ac:dyDescent="0.2">
      <c r="A184" s="478"/>
      <c r="B184" s="30" t="s">
        <v>88</v>
      </c>
      <c r="C184" s="31" t="s">
        <v>83</v>
      </c>
      <c r="D184" s="475"/>
      <c r="E184" s="26"/>
      <c r="F184" s="37"/>
      <c r="G184" s="37"/>
      <c r="H184" s="38"/>
      <c r="I184" s="38"/>
      <c r="J184" s="39"/>
      <c r="K184" s="37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9"/>
      <c r="W184" s="37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9"/>
      <c r="AI184" s="37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9"/>
      <c r="AU184" s="45"/>
    </row>
    <row r="185" spans="1:47" x14ac:dyDescent="0.2">
      <c r="A185" s="478"/>
      <c r="B185" s="30" t="s">
        <v>89</v>
      </c>
      <c r="C185" s="31" t="s">
        <v>84</v>
      </c>
      <c r="D185" s="475"/>
      <c r="E185" s="26"/>
      <c r="F185" s="37"/>
      <c r="G185" s="37"/>
      <c r="H185" s="38"/>
      <c r="I185" s="38"/>
      <c r="J185" s="39"/>
      <c r="K185" s="37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9"/>
      <c r="W185" s="37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9"/>
      <c r="AI185" s="37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9"/>
      <c r="AU185" s="45"/>
    </row>
    <row r="186" spans="1:47" x14ac:dyDescent="0.2">
      <c r="A186" s="478"/>
      <c r="B186" s="30" t="s">
        <v>90</v>
      </c>
      <c r="C186" s="31" t="s">
        <v>85</v>
      </c>
      <c r="D186" s="475"/>
      <c r="E186" s="26"/>
      <c r="F186" s="37"/>
      <c r="G186" s="37"/>
      <c r="H186" s="38"/>
      <c r="I186" s="38"/>
      <c r="J186" s="39"/>
      <c r="K186" s="37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9"/>
      <c r="W186" s="37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9"/>
      <c r="AI186" s="37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9"/>
      <c r="AU186" s="45"/>
    </row>
    <row r="187" spans="1:47" x14ac:dyDescent="0.2">
      <c r="A187" s="478"/>
      <c r="B187" s="35" t="s">
        <v>91</v>
      </c>
      <c r="C187" s="36" t="s">
        <v>86</v>
      </c>
      <c r="D187" s="475"/>
      <c r="E187" s="26"/>
      <c r="F187" s="37"/>
      <c r="G187" s="37"/>
      <c r="H187" s="38"/>
      <c r="I187" s="38"/>
      <c r="J187" s="39"/>
      <c r="K187" s="37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9"/>
      <c r="W187" s="37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9"/>
      <c r="AI187" s="37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9"/>
      <c r="AU187" s="45"/>
    </row>
    <row r="188" spans="1:47" s="29" customFormat="1" ht="15.75" thickBot="1" x14ac:dyDescent="0.25">
      <c r="A188" s="479"/>
      <c r="B188" s="40" t="s">
        <v>92</v>
      </c>
      <c r="C188" s="41" t="s">
        <v>87</v>
      </c>
      <c r="D188" s="476"/>
      <c r="E188" s="26"/>
      <c r="F188" s="42"/>
      <c r="G188" s="42"/>
      <c r="H188" s="43"/>
      <c r="I188" s="43"/>
      <c r="J188" s="44"/>
      <c r="K188" s="42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4"/>
      <c r="W188" s="42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4"/>
      <c r="AI188" s="42"/>
      <c r="AJ188" s="43"/>
      <c r="AK188" s="43"/>
      <c r="AL188" s="43"/>
      <c r="AM188" s="43"/>
      <c r="AN188" s="43"/>
      <c r="AO188" s="43"/>
      <c r="AP188" s="43"/>
      <c r="AQ188" s="43"/>
      <c r="AR188" s="43"/>
      <c r="AS188" s="43"/>
      <c r="AT188" s="44"/>
      <c r="AU188" s="28"/>
    </row>
    <row r="189" spans="1:47" ht="15" thickBot="1" x14ac:dyDescent="0.25">
      <c r="A189" s="27"/>
      <c r="B189" s="27"/>
      <c r="C189" s="27"/>
      <c r="D189" s="27"/>
      <c r="E189" s="26"/>
      <c r="AU189" s="27"/>
    </row>
    <row r="190" spans="1:47" s="29" customFormat="1" ht="54" customHeight="1" thickBot="1" x14ac:dyDescent="0.25">
      <c r="A190" s="85" t="s">
        <v>113</v>
      </c>
      <c r="B190" s="86"/>
      <c r="C190" s="86"/>
      <c r="D190" s="87"/>
      <c r="E190" s="26"/>
      <c r="F190" s="88">
        <f>F138+F151+F164+F177</f>
        <v>0</v>
      </c>
      <c r="G190" s="222">
        <f t="shared" ref="G190:AT190" si="55">G138+G151+G164+G177</f>
        <v>0</v>
      </c>
      <c r="H190" s="89">
        <f t="shared" si="55"/>
        <v>0</v>
      </c>
      <c r="I190" s="89">
        <f t="shared" si="55"/>
        <v>0</v>
      </c>
      <c r="J190" s="223">
        <f t="shared" si="55"/>
        <v>0</v>
      </c>
      <c r="K190" s="222">
        <f t="shared" si="55"/>
        <v>0</v>
      </c>
      <c r="L190" s="89">
        <f t="shared" si="55"/>
        <v>0</v>
      </c>
      <c r="M190" s="89">
        <f t="shared" si="55"/>
        <v>0</v>
      </c>
      <c r="N190" s="89">
        <f t="shared" si="55"/>
        <v>0</v>
      </c>
      <c r="O190" s="89">
        <f t="shared" si="55"/>
        <v>0</v>
      </c>
      <c r="P190" s="89">
        <f t="shared" si="55"/>
        <v>0</v>
      </c>
      <c r="Q190" s="89">
        <f t="shared" si="55"/>
        <v>0</v>
      </c>
      <c r="R190" s="89">
        <f t="shared" si="55"/>
        <v>0</v>
      </c>
      <c r="S190" s="89">
        <f t="shared" si="55"/>
        <v>0</v>
      </c>
      <c r="T190" s="89">
        <f t="shared" si="55"/>
        <v>0</v>
      </c>
      <c r="U190" s="89">
        <f t="shared" si="55"/>
        <v>0</v>
      </c>
      <c r="V190" s="224">
        <f t="shared" si="55"/>
        <v>0</v>
      </c>
      <c r="W190" s="222">
        <f t="shared" si="55"/>
        <v>0</v>
      </c>
      <c r="X190" s="89">
        <f t="shared" si="55"/>
        <v>0</v>
      </c>
      <c r="Y190" s="89">
        <f t="shared" si="55"/>
        <v>0</v>
      </c>
      <c r="Z190" s="89">
        <f t="shared" si="55"/>
        <v>0</v>
      </c>
      <c r="AA190" s="89">
        <f t="shared" si="55"/>
        <v>0</v>
      </c>
      <c r="AB190" s="89">
        <f t="shared" si="55"/>
        <v>0</v>
      </c>
      <c r="AC190" s="89">
        <f t="shared" si="55"/>
        <v>0</v>
      </c>
      <c r="AD190" s="89">
        <f t="shared" si="55"/>
        <v>0</v>
      </c>
      <c r="AE190" s="89">
        <f t="shared" si="55"/>
        <v>0</v>
      </c>
      <c r="AF190" s="89">
        <f t="shared" si="55"/>
        <v>0</v>
      </c>
      <c r="AG190" s="89">
        <f t="shared" si="55"/>
        <v>0</v>
      </c>
      <c r="AH190" s="224">
        <f t="shared" si="55"/>
        <v>0</v>
      </c>
      <c r="AI190" s="222">
        <f t="shared" si="55"/>
        <v>0</v>
      </c>
      <c r="AJ190" s="89">
        <f t="shared" si="55"/>
        <v>0</v>
      </c>
      <c r="AK190" s="89">
        <f t="shared" si="55"/>
        <v>0</v>
      </c>
      <c r="AL190" s="89">
        <f t="shared" si="55"/>
        <v>0</v>
      </c>
      <c r="AM190" s="89">
        <f t="shared" si="55"/>
        <v>0</v>
      </c>
      <c r="AN190" s="89">
        <f t="shared" si="55"/>
        <v>0</v>
      </c>
      <c r="AO190" s="89">
        <f t="shared" si="55"/>
        <v>0</v>
      </c>
      <c r="AP190" s="89">
        <f t="shared" si="55"/>
        <v>0</v>
      </c>
      <c r="AQ190" s="89">
        <f t="shared" si="55"/>
        <v>0</v>
      </c>
      <c r="AR190" s="89">
        <f t="shared" si="55"/>
        <v>0</v>
      </c>
      <c r="AS190" s="89">
        <f t="shared" si="55"/>
        <v>0</v>
      </c>
      <c r="AT190" s="226">
        <f t="shared" si="55"/>
        <v>0</v>
      </c>
      <c r="AU190" s="28"/>
    </row>
    <row r="191" spans="1:47" ht="15" x14ac:dyDescent="0.2">
      <c r="A191" s="50"/>
      <c r="B191" s="48"/>
      <c r="C191" s="48"/>
      <c r="D191" s="48"/>
      <c r="E191" s="26"/>
      <c r="F191" s="51"/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  <c r="AA191" s="51"/>
      <c r="AB191" s="51"/>
      <c r="AC191" s="51"/>
      <c r="AD191" s="51"/>
      <c r="AE191" s="51"/>
      <c r="AF191" s="51"/>
      <c r="AG191" s="51"/>
      <c r="AH191" s="51"/>
      <c r="AI191" s="51"/>
      <c r="AJ191" s="51"/>
      <c r="AK191" s="51"/>
      <c r="AL191" s="51"/>
      <c r="AM191" s="51"/>
      <c r="AN191" s="51"/>
      <c r="AO191" s="51"/>
      <c r="AP191" s="51"/>
      <c r="AQ191" s="51"/>
      <c r="AR191" s="51"/>
      <c r="AS191" s="51"/>
      <c r="AT191" s="51"/>
      <c r="AU191" s="48"/>
    </row>
    <row r="195" spans="7:10" x14ac:dyDescent="0.2">
      <c r="G195" s="299"/>
      <c r="H195" s="299"/>
      <c r="I195" s="299"/>
      <c r="J195" s="299"/>
    </row>
  </sheetData>
  <mergeCells count="24">
    <mergeCell ref="A165:A175"/>
    <mergeCell ref="D165:D175"/>
    <mergeCell ref="A178:A188"/>
    <mergeCell ref="D178:D188"/>
    <mergeCell ref="A19:A29"/>
    <mergeCell ref="D19:D29"/>
    <mergeCell ref="A32:A42"/>
    <mergeCell ref="D32:D42"/>
    <mergeCell ref="A45:A55"/>
    <mergeCell ref="D45:D55"/>
    <mergeCell ref="A58:A68"/>
    <mergeCell ref="D58:D68"/>
    <mergeCell ref="A118:A128"/>
    <mergeCell ref="D118:D128"/>
    <mergeCell ref="A139:A149"/>
    <mergeCell ref="D139:D149"/>
    <mergeCell ref="A152:A162"/>
    <mergeCell ref="D152:D162"/>
    <mergeCell ref="A79:A89"/>
    <mergeCell ref="D79:D89"/>
    <mergeCell ref="A92:A102"/>
    <mergeCell ref="D92:D102"/>
    <mergeCell ref="A105:A115"/>
    <mergeCell ref="D105:D115"/>
  </mergeCells>
  <phoneticPr fontId="4" type="noConversion"/>
  <pageMargins left="0.7" right="0.7" top="0.75" bottom="0.75" header="0.3" footer="0.3"/>
  <pageSetup paperSize="9" orientation="portrait" r:id="rId1"/>
  <headerFooter>
    <oddFooter>&amp;C_x000D_&amp;1#&amp;"Calibri"&amp;10&amp;K000000 CONFIDENCIAL(DE)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FC95C-4B0D-4E44-BD87-53E44E645284}">
  <dimension ref="A2:AU191"/>
  <sheetViews>
    <sheetView showGridLines="0" zoomScale="70" zoomScaleNormal="70" workbookViewId="0">
      <selection activeCell="G75" sqref="G75"/>
    </sheetView>
  </sheetViews>
  <sheetFormatPr baseColWidth="10" defaultColWidth="9.85546875" defaultRowHeight="14.25" x14ac:dyDescent="0.2"/>
  <cols>
    <col min="1" max="1" width="6.28515625" style="21" customWidth="1"/>
    <col min="2" max="2" width="9.28515625" style="21" customWidth="1"/>
    <col min="3" max="3" width="31.7109375" style="21" bestFit="1" customWidth="1"/>
    <col min="4" max="4" width="8.140625" style="21" customWidth="1"/>
    <col min="5" max="5" width="1.28515625" style="21" customWidth="1"/>
    <col min="6" max="6" width="31.140625" style="21" customWidth="1"/>
    <col min="7" max="46" width="15.7109375" style="21" customWidth="1"/>
    <col min="47" max="47" width="3" style="21" customWidth="1"/>
    <col min="48" max="16384" width="9.85546875" style="21"/>
  </cols>
  <sheetData>
    <row r="2" spans="1:47" ht="20.25" x14ac:dyDescent="0.2">
      <c r="A2" s="23"/>
    </row>
    <row r="5" spans="1:47" ht="23.25" x14ac:dyDescent="0.2">
      <c r="A5" s="22" t="s">
        <v>183</v>
      </c>
    </row>
    <row r="6" spans="1:47" ht="15" thickBot="1" x14ac:dyDescent="0.25"/>
    <row r="7" spans="1:47" ht="18.75" thickBot="1" x14ac:dyDescent="0.25">
      <c r="A7" s="63" t="s">
        <v>16</v>
      </c>
      <c r="B7" s="63"/>
      <c r="C7" s="64"/>
      <c r="D7" s="58"/>
      <c r="F7" s="124" t="e">
        <f>'Anexo C.1'!$F$7</f>
        <v>#REF!</v>
      </c>
      <c r="G7" s="126"/>
    </row>
    <row r="9" spans="1:47" hidden="1" x14ac:dyDescent="0.2"/>
    <row r="10" spans="1:47" x14ac:dyDescent="0.2">
      <c r="A10" s="21" t="s">
        <v>126</v>
      </c>
    </row>
    <row r="11" spans="1:47" ht="15" thickBot="1" x14ac:dyDescent="0.25"/>
    <row r="12" spans="1:47" ht="34.5" customHeight="1" thickBot="1" x14ac:dyDescent="0.25">
      <c r="A12" s="360" t="str">
        <f>CONCATENATE("Año de gas ",YEAR(Multiplicadores!$D$33))</f>
        <v>Año de gas 2026</v>
      </c>
      <c r="B12" s="361"/>
      <c r="C12" s="361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361"/>
      <c r="O12" s="361"/>
      <c r="P12" s="361"/>
      <c r="Q12" s="361"/>
      <c r="R12" s="361"/>
      <c r="S12" s="361"/>
      <c r="T12" s="361"/>
      <c r="U12" s="361"/>
      <c r="V12" s="361"/>
      <c r="W12" s="361"/>
      <c r="X12" s="361"/>
      <c r="Y12" s="361"/>
      <c r="Z12" s="361"/>
      <c r="AA12" s="361"/>
      <c r="AB12" s="361"/>
      <c r="AC12" s="361"/>
      <c r="AD12" s="361"/>
      <c r="AE12" s="361"/>
      <c r="AF12" s="361"/>
      <c r="AG12" s="361"/>
      <c r="AH12" s="361"/>
      <c r="AI12" s="361"/>
      <c r="AJ12" s="361"/>
      <c r="AK12" s="361"/>
      <c r="AL12" s="361"/>
      <c r="AM12" s="361"/>
      <c r="AN12" s="361"/>
      <c r="AO12" s="361"/>
      <c r="AP12" s="361"/>
      <c r="AQ12" s="361"/>
      <c r="AR12" s="361"/>
      <c r="AS12" s="361"/>
      <c r="AT12" s="362"/>
    </row>
    <row r="13" spans="1:47" ht="15" thickBot="1" x14ac:dyDescent="0.25"/>
    <row r="14" spans="1:47" ht="39.75" customHeight="1" x14ac:dyDescent="0.2">
      <c r="A14" s="24"/>
      <c r="B14" s="25"/>
      <c r="C14" s="25"/>
      <c r="D14" s="26"/>
      <c r="E14" s="26"/>
      <c r="F14" s="65" t="s">
        <v>57</v>
      </c>
      <c r="G14" s="66" t="s">
        <v>44</v>
      </c>
      <c r="H14" s="66"/>
      <c r="I14" s="66"/>
      <c r="J14" s="66"/>
      <c r="K14" s="66" t="s">
        <v>43</v>
      </c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 t="s">
        <v>124</v>
      </c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 t="s">
        <v>125</v>
      </c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7"/>
      <c r="AU14" s="26"/>
    </row>
    <row r="15" spans="1:47" ht="41.25" customHeight="1" thickBot="1" x14ac:dyDescent="0.25">
      <c r="A15" s="24"/>
      <c r="B15" s="25"/>
      <c r="C15" s="25"/>
      <c r="D15" s="26"/>
      <c r="E15" s="26"/>
      <c r="F15" s="68" t="s">
        <v>114</v>
      </c>
      <c r="G15" s="70" t="str">
        <f>CONCATENATE("Q4 ",YEAR(Multiplicadores!$D$33)-1)</f>
        <v>Q4 2025</v>
      </c>
      <c r="H15" s="69" t="str">
        <f>CONCATENATE("Q1 ",YEAR(Multiplicadores!$D$33))</f>
        <v>Q1 2026</v>
      </c>
      <c r="I15" s="69" t="str">
        <f>CONCATENATE("Q2 ",YEAR(Multiplicadores!$D$33))</f>
        <v>Q2 2026</v>
      </c>
      <c r="J15" s="69" t="str">
        <f>CONCATENATE("Q3 ",YEAR(Multiplicadores!$D$33))</f>
        <v>Q3 2026</v>
      </c>
      <c r="K15" s="70" t="s">
        <v>110</v>
      </c>
      <c r="L15" s="70" t="s">
        <v>111</v>
      </c>
      <c r="M15" s="70" t="s">
        <v>112</v>
      </c>
      <c r="N15" s="70" t="s">
        <v>101</v>
      </c>
      <c r="O15" s="70" t="s">
        <v>102</v>
      </c>
      <c r="P15" s="70" t="s">
        <v>103</v>
      </c>
      <c r="Q15" s="70" t="s">
        <v>104</v>
      </c>
      <c r="R15" s="70" t="s">
        <v>105</v>
      </c>
      <c r="S15" s="70" t="s">
        <v>106</v>
      </c>
      <c r="T15" s="70" t="s">
        <v>107</v>
      </c>
      <c r="U15" s="70" t="s">
        <v>108</v>
      </c>
      <c r="V15" s="70" t="s">
        <v>109</v>
      </c>
      <c r="W15" s="70" t="s">
        <v>110</v>
      </c>
      <c r="X15" s="70" t="s">
        <v>111</v>
      </c>
      <c r="Y15" s="70" t="s">
        <v>112</v>
      </c>
      <c r="Z15" s="70" t="s">
        <v>101</v>
      </c>
      <c r="AA15" s="70" t="s">
        <v>102</v>
      </c>
      <c r="AB15" s="70" t="s">
        <v>103</v>
      </c>
      <c r="AC15" s="70" t="s">
        <v>104</v>
      </c>
      <c r="AD15" s="70" t="s">
        <v>105</v>
      </c>
      <c r="AE15" s="70" t="s">
        <v>106</v>
      </c>
      <c r="AF15" s="70" t="s">
        <v>107</v>
      </c>
      <c r="AG15" s="70" t="s">
        <v>108</v>
      </c>
      <c r="AH15" s="70" t="s">
        <v>109</v>
      </c>
      <c r="AI15" s="70" t="s">
        <v>110</v>
      </c>
      <c r="AJ15" s="70" t="s">
        <v>111</v>
      </c>
      <c r="AK15" s="70" t="s">
        <v>112</v>
      </c>
      <c r="AL15" s="70" t="s">
        <v>101</v>
      </c>
      <c r="AM15" s="70" t="s">
        <v>102</v>
      </c>
      <c r="AN15" s="70" t="s">
        <v>103</v>
      </c>
      <c r="AO15" s="70" t="s">
        <v>104</v>
      </c>
      <c r="AP15" s="70" t="s">
        <v>105</v>
      </c>
      <c r="AQ15" s="70" t="s">
        <v>106</v>
      </c>
      <c r="AR15" s="70" t="s">
        <v>107</v>
      </c>
      <c r="AS15" s="70" t="s">
        <v>108</v>
      </c>
      <c r="AT15" s="312" t="s">
        <v>109</v>
      </c>
      <c r="AU15" s="26"/>
    </row>
    <row r="16" spans="1:47" ht="47.25" customHeight="1" thickBot="1" x14ac:dyDescent="0.25">
      <c r="A16" s="75" t="s">
        <v>1</v>
      </c>
      <c r="B16" s="76" t="s">
        <v>11</v>
      </c>
      <c r="C16" s="77" t="s">
        <v>0</v>
      </c>
      <c r="D16" s="78"/>
      <c r="E16" s="26"/>
      <c r="F16" s="71" t="s">
        <v>14</v>
      </c>
      <c r="G16" s="73" t="s">
        <v>14</v>
      </c>
      <c r="H16" s="72" t="s">
        <v>14</v>
      </c>
      <c r="I16" s="72" t="s">
        <v>14</v>
      </c>
      <c r="J16" s="72" t="s">
        <v>14</v>
      </c>
      <c r="K16" s="73" t="s">
        <v>14</v>
      </c>
      <c r="L16" s="72" t="s">
        <v>14</v>
      </c>
      <c r="M16" s="72" t="s">
        <v>14</v>
      </c>
      <c r="N16" s="72" t="s">
        <v>14</v>
      </c>
      <c r="O16" s="72" t="s">
        <v>14</v>
      </c>
      <c r="P16" s="72" t="s">
        <v>14</v>
      </c>
      <c r="Q16" s="72" t="s">
        <v>14</v>
      </c>
      <c r="R16" s="72" t="s">
        <v>14</v>
      </c>
      <c r="S16" s="72" t="s">
        <v>14</v>
      </c>
      <c r="T16" s="72" t="s">
        <v>14</v>
      </c>
      <c r="U16" s="72" t="s">
        <v>14</v>
      </c>
      <c r="V16" s="72" t="s">
        <v>14</v>
      </c>
      <c r="W16" s="73" t="s">
        <v>14</v>
      </c>
      <c r="X16" s="72" t="s">
        <v>14</v>
      </c>
      <c r="Y16" s="72" t="s">
        <v>14</v>
      </c>
      <c r="Z16" s="72" t="s">
        <v>14</v>
      </c>
      <c r="AA16" s="72" t="s">
        <v>14</v>
      </c>
      <c r="AB16" s="72" t="s">
        <v>14</v>
      </c>
      <c r="AC16" s="72" t="s">
        <v>14</v>
      </c>
      <c r="AD16" s="72" t="s">
        <v>14</v>
      </c>
      <c r="AE16" s="72" t="s">
        <v>14</v>
      </c>
      <c r="AF16" s="72" t="s">
        <v>14</v>
      </c>
      <c r="AG16" s="72" t="s">
        <v>14</v>
      </c>
      <c r="AH16" s="72" t="s">
        <v>14</v>
      </c>
      <c r="AI16" s="73" t="s">
        <v>14</v>
      </c>
      <c r="AJ16" s="72" t="s">
        <v>14</v>
      </c>
      <c r="AK16" s="72" t="s">
        <v>14</v>
      </c>
      <c r="AL16" s="72" t="s">
        <v>14</v>
      </c>
      <c r="AM16" s="72" t="s">
        <v>14</v>
      </c>
      <c r="AN16" s="72" t="s">
        <v>14</v>
      </c>
      <c r="AO16" s="72" t="s">
        <v>14</v>
      </c>
      <c r="AP16" s="72" t="s">
        <v>14</v>
      </c>
      <c r="AQ16" s="72" t="s">
        <v>14</v>
      </c>
      <c r="AR16" s="72" t="s">
        <v>14</v>
      </c>
      <c r="AS16" s="72" t="s">
        <v>14</v>
      </c>
      <c r="AT16" s="74" t="s">
        <v>14</v>
      </c>
      <c r="AU16" s="26"/>
    </row>
    <row r="17" spans="1:47" ht="15" thickBot="1" x14ac:dyDescent="0.25">
      <c r="A17" s="27"/>
      <c r="B17" s="27"/>
      <c r="C17" s="27"/>
      <c r="D17" s="27"/>
      <c r="E17" s="26"/>
      <c r="AU17" s="27"/>
    </row>
    <row r="18" spans="1:47" s="29" customFormat="1" ht="29.25" customHeight="1" thickBot="1" x14ac:dyDescent="0.25">
      <c r="A18" s="79" t="s">
        <v>37</v>
      </c>
      <c r="B18" s="80"/>
      <c r="C18" s="80"/>
      <c r="D18" s="81"/>
      <c r="E18" s="26"/>
      <c r="F18" s="82">
        <f>SUM(F19:F29)</f>
        <v>0</v>
      </c>
      <c r="G18" s="82">
        <f t="shared" ref="G18:AT18" si="0">SUM(G19:G29)</f>
        <v>0</v>
      </c>
      <c r="H18" s="83">
        <f t="shared" si="0"/>
        <v>0</v>
      </c>
      <c r="I18" s="83">
        <f t="shared" si="0"/>
        <v>0</v>
      </c>
      <c r="J18" s="84">
        <f t="shared" si="0"/>
        <v>0</v>
      </c>
      <c r="K18" s="82">
        <f t="shared" si="0"/>
        <v>0</v>
      </c>
      <c r="L18" s="83">
        <f t="shared" si="0"/>
        <v>0</v>
      </c>
      <c r="M18" s="83">
        <f t="shared" si="0"/>
        <v>0</v>
      </c>
      <c r="N18" s="83">
        <f t="shared" si="0"/>
        <v>0</v>
      </c>
      <c r="O18" s="83">
        <f t="shared" si="0"/>
        <v>0</v>
      </c>
      <c r="P18" s="83">
        <f t="shared" si="0"/>
        <v>0</v>
      </c>
      <c r="Q18" s="83">
        <f t="shared" si="0"/>
        <v>0</v>
      </c>
      <c r="R18" s="83">
        <f t="shared" si="0"/>
        <v>0</v>
      </c>
      <c r="S18" s="83">
        <f t="shared" si="0"/>
        <v>0</v>
      </c>
      <c r="T18" s="83">
        <f t="shared" si="0"/>
        <v>0</v>
      </c>
      <c r="U18" s="83">
        <f t="shared" si="0"/>
        <v>0</v>
      </c>
      <c r="V18" s="84">
        <f t="shared" si="0"/>
        <v>0</v>
      </c>
      <c r="W18" s="82">
        <f t="shared" si="0"/>
        <v>0</v>
      </c>
      <c r="X18" s="83">
        <f t="shared" si="0"/>
        <v>0</v>
      </c>
      <c r="Y18" s="83">
        <f t="shared" si="0"/>
        <v>0</v>
      </c>
      <c r="Z18" s="83">
        <f t="shared" si="0"/>
        <v>0</v>
      </c>
      <c r="AA18" s="83">
        <f t="shared" si="0"/>
        <v>0</v>
      </c>
      <c r="AB18" s="83">
        <f t="shared" si="0"/>
        <v>0</v>
      </c>
      <c r="AC18" s="83">
        <f t="shared" si="0"/>
        <v>0</v>
      </c>
      <c r="AD18" s="83">
        <f t="shared" si="0"/>
        <v>0</v>
      </c>
      <c r="AE18" s="83">
        <f t="shared" si="0"/>
        <v>0</v>
      </c>
      <c r="AF18" s="83">
        <f t="shared" si="0"/>
        <v>0</v>
      </c>
      <c r="AG18" s="83">
        <f t="shared" si="0"/>
        <v>0</v>
      </c>
      <c r="AH18" s="84">
        <f t="shared" si="0"/>
        <v>0</v>
      </c>
      <c r="AI18" s="82">
        <f t="shared" si="0"/>
        <v>0</v>
      </c>
      <c r="AJ18" s="83">
        <f t="shared" si="0"/>
        <v>0</v>
      </c>
      <c r="AK18" s="83">
        <f t="shared" si="0"/>
        <v>0</v>
      </c>
      <c r="AL18" s="83">
        <f t="shared" si="0"/>
        <v>0</v>
      </c>
      <c r="AM18" s="83">
        <f t="shared" si="0"/>
        <v>0</v>
      </c>
      <c r="AN18" s="83">
        <f t="shared" si="0"/>
        <v>0</v>
      </c>
      <c r="AO18" s="83">
        <f t="shared" si="0"/>
        <v>0</v>
      </c>
      <c r="AP18" s="83">
        <f t="shared" si="0"/>
        <v>0</v>
      </c>
      <c r="AQ18" s="83">
        <f t="shared" si="0"/>
        <v>0</v>
      </c>
      <c r="AR18" s="83">
        <f t="shared" si="0"/>
        <v>0</v>
      </c>
      <c r="AS18" s="83">
        <f t="shared" si="0"/>
        <v>0</v>
      </c>
      <c r="AT18" s="84">
        <f t="shared" si="0"/>
        <v>0</v>
      </c>
      <c r="AU18" s="28"/>
    </row>
    <row r="19" spans="1:47" ht="13.5" customHeight="1" x14ac:dyDescent="0.2">
      <c r="A19" s="471"/>
      <c r="B19" s="30" t="s">
        <v>77</v>
      </c>
      <c r="C19" s="31" t="s">
        <v>71</v>
      </c>
      <c r="D19" s="474" t="s">
        <v>54</v>
      </c>
      <c r="E19" s="26"/>
      <c r="F19" s="32"/>
      <c r="G19" s="32"/>
      <c r="H19" s="33"/>
      <c r="I19" s="33"/>
      <c r="J19" s="34"/>
      <c r="K19" s="32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4"/>
      <c r="W19" s="32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4"/>
      <c r="AI19" s="32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4"/>
      <c r="AU19" s="45"/>
    </row>
    <row r="20" spans="1:47" ht="14.25" customHeight="1" x14ac:dyDescent="0.2">
      <c r="A20" s="472"/>
      <c r="B20" s="30" t="s">
        <v>78</v>
      </c>
      <c r="C20" s="31" t="s">
        <v>72</v>
      </c>
      <c r="D20" s="475"/>
      <c r="E20" s="26"/>
      <c r="F20" s="37"/>
      <c r="G20" s="37"/>
      <c r="H20" s="38"/>
      <c r="I20" s="38"/>
      <c r="J20" s="39"/>
      <c r="K20" s="37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9"/>
      <c r="W20" s="37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9"/>
      <c r="AI20" s="37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9"/>
      <c r="AU20" s="45"/>
    </row>
    <row r="21" spans="1:47" ht="14.25" customHeight="1" x14ac:dyDescent="0.2">
      <c r="A21" s="472"/>
      <c r="B21" s="30" t="s">
        <v>79</v>
      </c>
      <c r="C21" s="31" t="s">
        <v>73</v>
      </c>
      <c r="D21" s="475"/>
      <c r="E21" s="26"/>
      <c r="F21" s="37"/>
      <c r="G21" s="37"/>
      <c r="H21" s="38"/>
      <c r="I21" s="38"/>
      <c r="J21" s="39"/>
      <c r="K21" s="37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9"/>
      <c r="W21" s="37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9"/>
      <c r="AI21" s="37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9"/>
      <c r="AU21" s="45"/>
    </row>
    <row r="22" spans="1:47" ht="14.25" customHeight="1" x14ac:dyDescent="0.2">
      <c r="A22" s="472"/>
      <c r="B22" s="30" t="s">
        <v>80</v>
      </c>
      <c r="C22" s="31" t="s">
        <v>74</v>
      </c>
      <c r="D22" s="475"/>
      <c r="E22" s="26"/>
      <c r="F22" s="37"/>
      <c r="G22" s="37"/>
      <c r="H22" s="38"/>
      <c r="I22" s="38"/>
      <c r="J22" s="39"/>
      <c r="K22" s="37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9"/>
      <c r="W22" s="37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9"/>
      <c r="AI22" s="37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9"/>
      <c r="AU22" s="45"/>
    </row>
    <row r="23" spans="1:47" s="29" customFormat="1" ht="14.25" customHeight="1" x14ac:dyDescent="0.2">
      <c r="A23" s="472"/>
      <c r="B23" s="30" t="s">
        <v>81</v>
      </c>
      <c r="C23" s="31" t="s">
        <v>75</v>
      </c>
      <c r="D23" s="475"/>
      <c r="E23" s="26"/>
      <c r="F23" s="37"/>
      <c r="G23" s="37"/>
      <c r="H23" s="38"/>
      <c r="I23" s="38"/>
      <c r="J23" s="39"/>
      <c r="K23" s="37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9"/>
      <c r="W23" s="37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9"/>
      <c r="AI23" s="37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9"/>
      <c r="AU23" s="28"/>
    </row>
    <row r="24" spans="1:47" s="29" customFormat="1" ht="14.25" customHeight="1" x14ac:dyDescent="0.2">
      <c r="A24" s="472"/>
      <c r="B24" s="30" t="s">
        <v>82</v>
      </c>
      <c r="C24" s="31" t="s">
        <v>76</v>
      </c>
      <c r="D24" s="475"/>
      <c r="E24" s="26"/>
      <c r="F24" s="219"/>
      <c r="G24" s="219"/>
      <c r="H24" s="221"/>
      <c r="I24" s="221"/>
      <c r="J24" s="220"/>
      <c r="K24" s="219"/>
      <c r="L24" s="221"/>
      <c r="M24" s="221"/>
      <c r="N24" s="221"/>
      <c r="O24" s="221"/>
      <c r="P24" s="221"/>
      <c r="Q24" s="221"/>
      <c r="R24" s="221"/>
      <c r="S24" s="221"/>
      <c r="T24" s="221"/>
      <c r="U24" s="221"/>
      <c r="V24" s="220"/>
      <c r="W24" s="219"/>
      <c r="X24" s="221"/>
      <c r="Y24" s="221"/>
      <c r="Z24" s="221"/>
      <c r="AA24" s="221"/>
      <c r="AB24" s="221"/>
      <c r="AC24" s="221"/>
      <c r="AD24" s="221"/>
      <c r="AE24" s="221"/>
      <c r="AF24" s="221"/>
      <c r="AG24" s="221"/>
      <c r="AH24" s="220"/>
      <c r="AI24" s="219"/>
      <c r="AJ24" s="221"/>
      <c r="AK24" s="221"/>
      <c r="AL24" s="221"/>
      <c r="AM24" s="221"/>
      <c r="AN24" s="221"/>
      <c r="AO24" s="221"/>
      <c r="AP24" s="221"/>
      <c r="AQ24" s="221"/>
      <c r="AR24" s="221"/>
      <c r="AS24" s="221"/>
      <c r="AT24" s="220"/>
      <c r="AU24" s="28"/>
    </row>
    <row r="25" spans="1:47" s="29" customFormat="1" ht="14.25" customHeight="1" x14ac:dyDescent="0.2">
      <c r="A25" s="472"/>
      <c r="B25" s="30" t="s">
        <v>88</v>
      </c>
      <c r="C25" s="31" t="s">
        <v>83</v>
      </c>
      <c r="D25" s="475"/>
      <c r="E25" s="26"/>
      <c r="F25" s="219"/>
      <c r="G25" s="219"/>
      <c r="H25" s="221"/>
      <c r="I25" s="221"/>
      <c r="J25" s="220"/>
      <c r="K25" s="219"/>
      <c r="L25" s="221"/>
      <c r="M25" s="221"/>
      <c r="N25" s="221"/>
      <c r="O25" s="221"/>
      <c r="P25" s="221"/>
      <c r="Q25" s="221"/>
      <c r="R25" s="221"/>
      <c r="S25" s="221"/>
      <c r="T25" s="221"/>
      <c r="U25" s="221"/>
      <c r="V25" s="220"/>
      <c r="W25" s="219"/>
      <c r="X25" s="221"/>
      <c r="Y25" s="221"/>
      <c r="Z25" s="221"/>
      <c r="AA25" s="221"/>
      <c r="AB25" s="221"/>
      <c r="AC25" s="221"/>
      <c r="AD25" s="221"/>
      <c r="AE25" s="221"/>
      <c r="AF25" s="221"/>
      <c r="AG25" s="221"/>
      <c r="AH25" s="220"/>
      <c r="AI25" s="219"/>
      <c r="AJ25" s="221"/>
      <c r="AK25" s="221"/>
      <c r="AL25" s="221"/>
      <c r="AM25" s="221"/>
      <c r="AN25" s="221"/>
      <c r="AO25" s="221"/>
      <c r="AP25" s="221"/>
      <c r="AQ25" s="221"/>
      <c r="AR25" s="221"/>
      <c r="AS25" s="221"/>
      <c r="AT25" s="220"/>
      <c r="AU25" s="28"/>
    </row>
    <row r="26" spans="1:47" s="29" customFormat="1" ht="14.25" customHeight="1" x14ac:dyDescent="0.2">
      <c r="A26" s="472"/>
      <c r="B26" s="30" t="s">
        <v>89</v>
      </c>
      <c r="C26" s="31" t="s">
        <v>84</v>
      </c>
      <c r="D26" s="475"/>
      <c r="E26" s="26"/>
      <c r="F26" s="219"/>
      <c r="G26" s="219"/>
      <c r="H26" s="221"/>
      <c r="I26" s="221"/>
      <c r="J26" s="220"/>
      <c r="K26" s="219"/>
      <c r="L26" s="221"/>
      <c r="M26" s="221"/>
      <c r="N26" s="221"/>
      <c r="O26" s="221"/>
      <c r="P26" s="221"/>
      <c r="Q26" s="221"/>
      <c r="R26" s="221"/>
      <c r="S26" s="221"/>
      <c r="T26" s="221"/>
      <c r="U26" s="221"/>
      <c r="V26" s="220"/>
      <c r="W26" s="219"/>
      <c r="X26" s="221"/>
      <c r="Y26" s="221"/>
      <c r="Z26" s="221"/>
      <c r="AA26" s="221"/>
      <c r="AB26" s="221"/>
      <c r="AC26" s="221"/>
      <c r="AD26" s="221"/>
      <c r="AE26" s="221"/>
      <c r="AF26" s="221"/>
      <c r="AG26" s="221"/>
      <c r="AH26" s="220"/>
      <c r="AI26" s="219"/>
      <c r="AJ26" s="221"/>
      <c r="AK26" s="221"/>
      <c r="AL26" s="221"/>
      <c r="AM26" s="221"/>
      <c r="AN26" s="221"/>
      <c r="AO26" s="221"/>
      <c r="AP26" s="221"/>
      <c r="AQ26" s="221"/>
      <c r="AR26" s="221"/>
      <c r="AS26" s="221"/>
      <c r="AT26" s="220"/>
      <c r="AU26" s="28"/>
    </row>
    <row r="27" spans="1:47" s="29" customFormat="1" ht="14.25" customHeight="1" x14ac:dyDescent="0.2">
      <c r="A27" s="472"/>
      <c r="B27" s="30" t="s">
        <v>90</v>
      </c>
      <c r="C27" s="31" t="s">
        <v>85</v>
      </c>
      <c r="D27" s="475"/>
      <c r="E27" s="26"/>
      <c r="F27" s="219"/>
      <c r="G27" s="219"/>
      <c r="H27" s="221"/>
      <c r="I27" s="221"/>
      <c r="J27" s="220"/>
      <c r="K27" s="219"/>
      <c r="L27" s="221"/>
      <c r="M27" s="221"/>
      <c r="N27" s="221"/>
      <c r="O27" s="221"/>
      <c r="P27" s="221"/>
      <c r="Q27" s="221"/>
      <c r="R27" s="221"/>
      <c r="S27" s="221"/>
      <c r="T27" s="221"/>
      <c r="U27" s="221"/>
      <c r="V27" s="220"/>
      <c r="W27" s="219"/>
      <c r="X27" s="221"/>
      <c r="Y27" s="221"/>
      <c r="Z27" s="221"/>
      <c r="AA27" s="221"/>
      <c r="AB27" s="221"/>
      <c r="AC27" s="221"/>
      <c r="AD27" s="221"/>
      <c r="AE27" s="221"/>
      <c r="AF27" s="221"/>
      <c r="AG27" s="221"/>
      <c r="AH27" s="220"/>
      <c r="AI27" s="219"/>
      <c r="AJ27" s="221"/>
      <c r="AK27" s="221"/>
      <c r="AL27" s="221"/>
      <c r="AM27" s="221"/>
      <c r="AN27" s="221"/>
      <c r="AO27" s="221"/>
      <c r="AP27" s="221"/>
      <c r="AQ27" s="221"/>
      <c r="AR27" s="221"/>
      <c r="AS27" s="221"/>
      <c r="AT27" s="220"/>
      <c r="AU27" s="28"/>
    </row>
    <row r="28" spans="1:47" s="29" customFormat="1" ht="14.25" customHeight="1" x14ac:dyDescent="0.2">
      <c r="A28" s="472"/>
      <c r="B28" s="35" t="s">
        <v>91</v>
      </c>
      <c r="C28" s="36" t="s">
        <v>86</v>
      </c>
      <c r="D28" s="475"/>
      <c r="E28" s="26"/>
      <c r="F28" s="219"/>
      <c r="G28" s="219"/>
      <c r="H28" s="221"/>
      <c r="I28" s="221"/>
      <c r="J28" s="220"/>
      <c r="K28" s="219"/>
      <c r="L28" s="221"/>
      <c r="M28" s="221"/>
      <c r="N28" s="221"/>
      <c r="O28" s="221"/>
      <c r="P28" s="221"/>
      <c r="Q28" s="221"/>
      <c r="R28" s="221"/>
      <c r="S28" s="221"/>
      <c r="T28" s="221"/>
      <c r="U28" s="221"/>
      <c r="V28" s="220"/>
      <c r="W28" s="219"/>
      <c r="X28" s="221"/>
      <c r="Y28" s="221"/>
      <c r="Z28" s="221"/>
      <c r="AA28" s="221"/>
      <c r="AB28" s="221"/>
      <c r="AC28" s="221"/>
      <c r="AD28" s="221"/>
      <c r="AE28" s="221"/>
      <c r="AF28" s="221"/>
      <c r="AG28" s="221"/>
      <c r="AH28" s="220"/>
      <c r="AI28" s="219"/>
      <c r="AJ28" s="221"/>
      <c r="AK28" s="221"/>
      <c r="AL28" s="221"/>
      <c r="AM28" s="221"/>
      <c r="AN28" s="221"/>
      <c r="AO28" s="221"/>
      <c r="AP28" s="221"/>
      <c r="AQ28" s="221"/>
      <c r="AR28" s="221"/>
      <c r="AS28" s="221"/>
      <c r="AT28" s="220"/>
      <c r="AU28" s="28"/>
    </row>
    <row r="29" spans="1:47" s="29" customFormat="1" ht="14.25" customHeight="1" thickBot="1" x14ac:dyDescent="0.25">
      <c r="A29" s="473"/>
      <c r="B29" s="40" t="s">
        <v>92</v>
      </c>
      <c r="C29" s="41" t="s">
        <v>87</v>
      </c>
      <c r="D29" s="476"/>
      <c r="E29" s="26"/>
      <c r="F29" s="42"/>
      <c r="G29" s="42"/>
      <c r="H29" s="43"/>
      <c r="I29" s="43"/>
      <c r="J29" s="44"/>
      <c r="K29" s="42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4"/>
      <c r="W29" s="42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4"/>
      <c r="AI29" s="42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4"/>
      <c r="AU29" s="28"/>
    </row>
    <row r="30" spans="1:47" ht="15" thickBot="1" x14ac:dyDescent="0.25">
      <c r="A30" s="27"/>
      <c r="B30" s="27"/>
      <c r="C30" s="27"/>
      <c r="D30" s="27"/>
      <c r="E30" s="26"/>
      <c r="AU30" s="27"/>
    </row>
    <row r="31" spans="1:47" s="29" customFormat="1" ht="29.25" customHeight="1" thickBot="1" x14ac:dyDescent="0.25">
      <c r="A31" s="79" t="s">
        <v>95</v>
      </c>
      <c r="B31" s="80"/>
      <c r="C31" s="80"/>
      <c r="D31" s="81"/>
      <c r="E31" s="26"/>
      <c r="F31" s="82">
        <f>SUM(F32:F42)</f>
        <v>0</v>
      </c>
      <c r="G31" s="82">
        <f t="shared" ref="G31:AT31" si="1">SUM(G32:G42)</f>
        <v>0</v>
      </c>
      <c r="H31" s="83">
        <f t="shared" si="1"/>
        <v>0</v>
      </c>
      <c r="I31" s="83">
        <f t="shared" si="1"/>
        <v>0</v>
      </c>
      <c r="J31" s="84">
        <f t="shared" si="1"/>
        <v>0</v>
      </c>
      <c r="K31" s="82">
        <f t="shared" si="1"/>
        <v>0</v>
      </c>
      <c r="L31" s="83">
        <f t="shared" si="1"/>
        <v>0</v>
      </c>
      <c r="M31" s="83">
        <f t="shared" si="1"/>
        <v>0</v>
      </c>
      <c r="N31" s="83">
        <f t="shared" si="1"/>
        <v>0</v>
      </c>
      <c r="O31" s="83">
        <f t="shared" si="1"/>
        <v>0</v>
      </c>
      <c r="P31" s="83">
        <f t="shared" si="1"/>
        <v>0</v>
      </c>
      <c r="Q31" s="83">
        <f t="shared" si="1"/>
        <v>0</v>
      </c>
      <c r="R31" s="83">
        <f t="shared" si="1"/>
        <v>0</v>
      </c>
      <c r="S31" s="83">
        <f t="shared" si="1"/>
        <v>0</v>
      </c>
      <c r="T31" s="83">
        <f t="shared" si="1"/>
        <v>0</v>
      </c>
      <c r="U31" s="83">
        <f t="shared" si="1"/>
        <v>0</v>
      </c>
      <c r="V31" s="84">
        <f t="shared" si="1"/>
        <v>0</v>
      </c>
      <c r="W31" s="82">
        <f t="shared" si="1"/>
        <v>0</v>
      </c>
      <c r="X31" s="83">
        <f t="shared" si="1"/>
        <v>0</v>
      </c>
      <c r="Y31" s="83">
        <f t="shared" si="1"/>
        <v>0</v>
      </c>
      <c r="Z31" s="83">
        <f t="shared" si="1"/>
        <v>0</v>
      </c>
      <c r="AA31" s="83">
        <f t="shared" si="1"/>
        <v>0</v>
      </c>
      <c r="AB31" s="83">
        <f t="shared" si="1"/>
        <v>0</v>
      </c>
      <c r="AC31" s="83">
        <f t="shared" si="1"/>
        <v>0</v>
      </c>
      <c r="AD31" s="83">
        <f t="shared" si="1"/>
        <v>0</v>
      </c>
      <c r="AE31" s="83">
        <f t="shared" si="1"/>
        <v>0</v>
      </c>
      <c r="AF31" s="83">
        <f t="shared" si="1"/>
        <v>0</v>
      </c>
      <c r="AG31" s="83">
        <f t="shared" si="1"/>
        <v>0</v>
      </c>
      <c r="AH31" s="84">
        <f t="shared" si="1"/>
        <v>0</v>
      </c>
      <c r="AI31" s="82">
        <f t="shared" si="1"/>
        <v>0</v>
      </c>
      <c r="AJ31" s="83">
        <f t="shared" si="1"/>
        <v>0</v>
      </c>
      <c r="AK31" s="83">
        <f t="shared" si="1"/>
        <v>0</v>
      </c>
      <c r="AL31" s="83">
        <f t="shared" si="1"/>
        <v>0</v>
      </c>
      <c r="AM31" s="83">
        <f t="shared" si="1"/>
        <v>0</v>
      </c>
      <c r="AN31" s="83">
        <f t="shared" si="1"/>
        <v>0</v>
      </c>
      <c r="AO31" s="83">
        <f t="shared" si="1"/>
        <v>0</v>
      </c>
      <c r="AP31" s="83">
        <f t="shared" si="1"/>
        <v>0</v>
      </c>
      <c r="AQ31" s="83">
        <f t="shared" si="1"/>
        <v>0</v>
      </c>
      <c r="AR31" s="83">
        <f t="shared" si="1"/>
        <v>0</v>
      </c>
      <c r="AS31" s="83">
        <f t="shared" si="1"/>
        <v>0</v>
      </c>
      <c r="AT31" s="84">
        <f t="shared" si="1"/>
        <v>0</v>
      </c>
      <c r="AU31" s="28"/>
    </row>
    <row r="32" spans="1:47" ht="13.5" customHeight="1" x14ac:dyDescent="0.2">
      <c r="A32" s="471"/>
      <c r="B32" s="30" t="s">
        <v>77</v>
      </c>
      <c r="C32" s="31" t="s">
        <v>71</v>
      </c>
      <c r="D32" s="474" t="s">
        <v>54</v>
      </c>
      <c r="E32" s="26"/>
      <c r="F32" s="32"/>
      <c r="G32" s="32"/>
      <c r="H32" s="33"/>
      <c r="I32" s="33"/>
      <c r="J32" s="34"/>
      <c r="K32" s="32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4"/>
      <c r="W32" s="32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4"/>
      <c r="AI32" s="32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4"/>
      <c r="AU32" s="45"/>
    </row>
    <row r="33" spans="1:47" ht="14.25" customHeight="1" x14ac:dyDescent="0.2">
      <c r="A33" s="472"/>
      <c r="B33" s="30" t="s">
        <v>78</v>
      </c>
      <c r="C33" s="31" t="s">
        <v>72</v>
      </c>
      <c r="D33" s="475"/>
      <c r="E33" s="26"/>
      <c r="F33" s="37"/>
      <c r="G33" s="37"/>
      <c r="H33" s="38"/>
      <c r="I33" s="38"/>
      <c r="J33" s="39"/>
      <c r="K33" s="37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9"/>
      <c r="W33" s="37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9"/>
      <c r="AI33" s="37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9"/>
      <c r="AU33" s="45"/>
    </row>
    <row r="34" spans="1:47" ht="14.25" customHeight="1" x14ac:dyDescent="0.2">
      <c r="A34" s="472"/>
      <c r="B34" s="30" t="s">
        <v>79</v>
      </c>
      <c r="C34" s="31" t="s">
        <v>73</v>
      </c>
      <c r="D34" s="475"/>
      <c r="E34" s="26"/>
      <c r="F34" s="37"/>
      <c r="G34" s="37"/>
      <c r="H34" s="38"/>
      <c r="I34" s="38"/>
      <c r="J34" s="39"/>
      <c r="K34" s="37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9"/>
      <c r="W34" s="37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9"/>
      <c r="AI34" s="37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9"/>
      <c r="AU34" s="45"/>
    </row>
    <row r="35" spans="1:47" ht="14.25" customHeight="1" x14ac:dyDescent="0.2">
      <c r="A35" s="472"/>
      <c r="B35" s="30" t="s">
        <v>80</v>
      </c>
      <c r="C35" s="31" t="s">
        <v>74</v>
      </c>
      <c r="D35" s="475"/>
      <c r="E35" s="26"/>
      <c r="F35" s="37"/>
      <c r="G35" s="37"/>
      <c r="H35" s="38"/>
      <c r="I35" s="38"/>
      <c r="J35" s="39"/>
      <c r="K35" s="37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9"/>
      <c r="W35" s="37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9"/>
      <c r="AI35" s="37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9"/>
      <c r="AU35" s="45"/>
    </row>
    <row r="36" spans="1:47" s="29" customFormat="1" ht="14.25" customHeight="1" x14ac:dyDescent="0.2">
      <c r="A36" s="472"/>
      <c r="B36" s="30" t="s">
        <v>81</v>
      </c>
      <c r="C36" s="31" t="s">
        <v>75</v>
      </c>
      <c r="D36" s="475"/>
      <c r="E36" s="26"/>
      <c r="F36" s="37"/>
      <c r="G36" s="37"/>
      <c r="H36" s="38"/>
      <c r="I36" s="38"/>
      <c r="J36" s="39"/>
      <c r="K36" s="37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9"/>
      <c r="W36" s="37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9"/>
      <c r="AI36" s="37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9"/>
      <c r="AU36" s="28"/>
    </row>
    <row r="37" spans="1:47" s="29" customFormat="1" ht="14.25" customHeight="1" x14ac:dyDescent="0.2">
      <c r="A37" s="472"/>
      <c r="B37" s="30" t="s">
        <v>82</v>
      </c>
      <c r="C37" s="31" t="s">
        <v>76</v>
      </c>
      <c r="D37" s="475"/>
      <c r="E37" s="26"/>
      <c r="F37" s="219"/>
      <c r="G37" s="219"/>
      <c r="H37" s="221"/>
      <c r="I37" s="221"/>
      <c r="J37" s="220"/>
      <c r="K37" s="219"/>
      <c r="L37" s="221"/>
      <c r="M37" s="221"/>
      <c r="N37" s="221"/>
      <c r="O37" s="221"/>
      <c r="P37" s="221"/>
      <c r="Q37" s="221"/>
      <c r="R37" s="221"/>
      <c r="S37" s="221"/>
      <c r="T37" s="221"/>
      <c r="U37" s="221"/>
      <c r="V37" s="220"/>
      <c r="W37" s="219"/>
      <c r="X37" s="221"/>
      <c r="Y37" s="221"/>
      <c r="Z37" s="221"/>
      <c r="AA37" s="221"/>
      <c r="AB37" s="221"/>
      <c r="AC37" s="221"/>
      <c r="AD37" s="221"/>
      <c r="AE37" s="221"/>
      <c r="AF37" s="221"/>
      <c r="AG37" s="221"/>
      <c r="AH37" s="220"/>
      <c r="AI37" s="219"/>
      <c r="AJ37" s="221"/>
      <c r="AK37" s="221"/>
      <c r="AL37" s="221"/>
      <c r="AM37" s="221"/>
      <c r="AN37" s="221"/>
      <c r="AO37" s="221"/>
      <c r="AP37" s="221"/>
      <c r="AQ37" s="221"/>
      <c r="AR37" s="221"/>
      <c r="AS37" s="221"/>
      <c r="AT37" s="220"/>
      <c r="AU37" s="28"/>
    </row>
    <row r="38" spans="1:47" s="29" customFormat="1" ht="14.25" customHeight="1" x14ac:dyDescent="0.2">
      <c r="A38" s="472"/>
      <c r="B38" s="30" t="s">
        <v>88</v>
      </c>
      <c r="C38" s="31" t="s">
        <v>83</v>
      </c>
      <c r="D38" s="475"/>
      <c r="E38" s="26"/>
      <c r="F38" s="219"/>
      <c r="G38" s="219"/>
      <c r="H38" s="221"/>
      <c r="I38" s="221"/>
      <c r="J38" s="220"/>
      <c r="K38" s="219"/>
      <c r="L38" s="221"/>
      <c r="M38" s="221"/>
      <c r="N38" s="221"/>
      <c r="O38" s="221"/>
      <c r="P38" s="221"/>
      <c r="Q38" s="221"/>
      <c r="R38" s="221"/>
      <c r="S38" s="221"/>
      <c r="T38" s="221"/>
      <c r="U38" s="221"/>
      <c r="V38" s="220"/>
      <c r="W38" s="219"/>
      <c r="X38" s="221"/>
      <c r="Y38" s="221"/>
      <c r="Z38" s="221"/>
      <c r="AA38" s="221"/>
      <c r="AB38" s="221"/>
      <c r="AC38" s="221"/>
      <c r="AD38" s="221"/>
      <c r="AE38" s="221"/>
      <c r="AF38" s="221"/>
      <c r="AG38" s="221"/>
      <c r="AH38" s="220"/>
      <c r="AI38" s="219"/>
      <c r="AJ38" s="221"/>
      <c r="AK38" s="221"/>
      <c r="AL38" s="221"/>
      <c r="AM38" s="221"/>
      <c r="AN38" s="221"/>
      <c r="AO38" s="221"/>
      <c r="AP38" s="221"/>
      <c r="AQ38" s="221"/>
      <c r="AR38" s="221"/>
      <c r="AS38" s="221"/>
      <c r="AT38" s="220"/>
      <c r="AU38" s="28"/>
    </row>
    <row r="39" spans="1:47" s="29" customFormat="1" ht="14.25" customHeight="1" x14ac:dyDescent="0.2">
      <c r="A39" s="472"/>
      <c r="B39" s="30" t="s">
        <v>89</v>
      </c>
      <c r="C39" s="31" t="s">
        <v>84</v>
      </c>
      <c r="D39" s="475"/>
      <c r="E39" s="26"/>
      <c r="F39" s="219"/>
      <c r="G39" s="219"/>
      <c r="H39" s="221"/>
      <c r="I39" s="221"/>
      <c r="J39" s="220"/>
      <c r="K39" s="219"/>
      <c r="L39" s="221"/>
      <c r="M39" s="221"/>
      <c r="N39" s="221"/>
      <c r="O39" s="221"/>
      <c r="P39" s="221"/>
      <c r="Q39" s="221"/>
      <c r="R39" s="221"/>
      <c r="S39" s="221"/>
      <c r="T39" s="221"/>
      <c r="U39" s="221"/>
      <c r="V39" s="220"/>
      <c r="W39" s="219"/>
      <c r="X39" s="221"/>
      <c r="Y39" s="221"/>
      <c r="Z39" s="221"/>
      <c r="AA39" s="221"/>
      <c r="AB39" s="221"/>
      <c r="AC39" s="221"/>
      <c r="AD39" s="221"/>
      <c r="AE39" s="221"/>
      <c r="AF39" s="221"/>
      <c r="AG39" s="221"/>
      <c r="AH39" s="220"/>
      <c r="AI39" s="219"/>
      <c r="AJ39" s="221"/>
      <c r="AK39" s="221"/>
      <c r="AL39" s="221"/>
      <c r="AM39" s="221"/>
      <c r="AN39" s="221"/>
      <c r="AO39" s="221"/>
      <c r="AP39" s="221"/>
      <c r="AQ39" s="221"/>
      <c r="AR39" s="221"/>
      <c r="AS39" s="221"/>
      <c r="AT39" s="220"/>
      <c r="AU39" s="28"/>
    </row>
    <row r="40" spans="1:47" s="29" customFormat="1" ht="14.25" customHeight="1" x14ac:dyDescent="0.2">
      <c r="A40" s="472"/>
      <c r="B40" s="30" t="s">
        <v>90</v>
      </c>
      <c r="C40" s="31" t="s">
        <v>85</v>
      </c>
      <c r="D40" s="475"/>
      <c r="E40" s="26"/>
      <c r="F40" s="219"/>
      <c r="G40" s="219"/>
      <c r="H40" s="221"/>
      <c r="I40" s="221"/>
      <c r="J40" s="220"/>
      <c r="K40" s="219"/>
      <c r="L40" s="221"/>
      <c r="M40" s="221"/>
      <c r="N40" s="221"/>
      <c r="O40" s="221"/>
      <c r="P40" s="221"/>
      <c r="Q40" s="221"/>
      <c r="R40" s="221"/>
      <c r="S40" s="221"/>
      <c r="T40" s="221"/>
      <c r="U40" s="221"/>
      <c r="V40" s="220"/>
      <c r="W40" s="219"/>
      <c r="X40" s="221"/>
      <c r="Y40" s="221"/>
      <c r="Z40" s="221"/>
      <c r="AA40" s="221"/>
      <c r="AB40" s="221"/>
      <c r="AC40" s="221"/>
      <c r="AD40" s="221"/>
      <c r="AE40" s="221"/>
      <c r="AF40" s="221"/>
      <c r="AG40" s="221"/>
      <c r="AH40" s="220"/>
      <c r="AI40" s="219"/>
      <c r="AJ40" s="221"/>
      <c r="AK40" s="221"/>
      <c r="AL40" s="221"/>
      <c r="AM40" s="221"/>
      <c r="AN40" s="221"/>
      <c r="AO40" s="221"/>
      <c r="AP40" s="221"/>
      <c r="AQ40" s="221"/>
      <c r="AR40" s="221"/>
      <c r="AS40" s="221"/>
      <c r="AT40" s="220"/>
      <c r="AU40" s="28"/>
    </row>
    <row r="41" spans="1:47" s="29" customFormat="1" ht="14.25" customHeight="1" x14ac:dyDescent="0.2">
      <c r="A41" s="472"/>
      <c r="B41" s="35" t="s">
        <v>91</v>
      </c>
      <c r="C41" s="36" t="s">
        <v>86</v>
      </c>
      <c r="D41" s="475"/>
      <c r="E41" s="26"/>
      <c r="F41" s="219"/>
      <c r="G41" s="219"/>
      <c r="H41" s="221"/>
      <c r="I41" s="221"/>
      <c r="J41" s="220"/>
      <c r="K41" s="219"/>
      <c r="L41" s="221"/>
      <c r="M41" s="221"/>
      <c r="N41" s="221"/>
      <c r="O41" s="221"/>
      <c r="P41" s="221"/>
      <c r="Q41" s="221"/>
      <c r="R41" s="221"/>
      <c r="S41" s="221"/>
      <c r="T41" s="221"/>
      <c r="U41" s="221"/>
      <c r="V41" s="220"/>
      <c r="W41" s="219"/>
      <c r="X41" s="221"/>
      <c r="Y41" s="221"/>
      <c r="Z41" s="221"/>
      <c r="AA41" s="221"/>
      <c r="AB41" s="221"/>
      <c r="AC41" s="221"/>
      <c r="AD41" s="221"/>
      <c r="AE41" s="221"/>
      <c r="AF41" s="221"/>
      <c r="AG41" s="221"/>
      <c r="AH41" s="220"/>
      <c r="AI41" s="219"/>
      <c r="AJ41" s="221"/>
      <c r="AK41" s="221"/>
      <c r="AL41" s="221"/>
      <c r="AM41" s="221"/>
      <c r="AN41" s="221"/>
      <c r="AO41" s="221"/>
      <c r="AP41" s="221"/>
      <c r="AQ41" s="221"/>
      <c r="AR41" s="221"/>
      <c r="AS41" s="221"/>
      <c r="AT41" s="220"/>
      <c r="AU41" s="28"/>
    </row>
    <row r="42" spans="1:47" s="29" customFormat="1" ht="14.25" customHeight="1" thickBot="1" x14ac:dyDescent="0.25">
      <c r="A42" s="473"/>
      <c r="B42" s="40" t="s">
        <v>92</v>
      </c>
      <c r="C42" s="41" t="s">
        <v>87</v>
      </c>
      <c r="D42" s="476"/>
      <c r="E42" s="26"/>
      <c r="F42" s="42"/>
      <c r="G42" s="42"/>
      <c r="H42" s="43"/>
      <c r="I42" s="43"/>
      <c r="J42" s="44"/>
      <c r="K42" s="42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4"/>
      <c r="W42" s="42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4"/>
      <c r="AI42" s="42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4"/>
      <c r="AU42" s="28"/>
    </row>
    <row r="43" spans="1:47" ht="15" thickBot="1" x14ac:dyDescent="0.25">
      <c r="A43" s="27"/>
      <c r="B43" s="27"/>
      <c r="C43" s="27"/>
      <c r="D43" s="27"/>
      <c r="E43" s="26"/>
      <c r="AU43" s="27"/>
    </row>
    <row r="44" spans="1:47" s="29" customFormat="1" ht="29.25" customHeight="1" thickBot="1" x14ac:dyDescent="0.25">
      <c r="A44" s="79" t="s">
        <v>94</v>
      </c>
      <c r="B44" s="80"/>
      <c r="C44" s="80"/>
      <c r="D44" s="81"/>
      <c r="E44" s="26"/>
      <c r="F44" s="82">
        <f>SUM(F45:F55)</f>
        <v>0</v>
      </c>
      <c r="G44" s="82">
        <f t="shared" ref="G44" si="2">SUM(G45:G55)</f>
        <v>0</v>
      </c>
      <c r="H44" s="83">
        <f>SUM(H45:H55)</f>
        <v>0</v>
      </c>
      <c r="I44" s="83">
        <f t="shared" ref="I44:AT44" si="3">SUM(I45:I55)</f>
        <v>0</v>
      </c>
      <c r="J44" s="84">
        <f t="shared" si="3"/>
        <v>0</v>
      </c>
      <c r="K44" s="82">
        <f t="shared" si="3"/>
        <v>0</v>
      </c>
      <c r="L44" s="83">
        <f t="shared" si="3"/>
        <v>0</v>
      </c>
      <c r="M44" s="83">
        <f t="shared" si="3"/>
        <v>0</v>
      </c>
      <c r="N44" s="83">
        <f t="shared" si="3"/>
        <v>0</v>
      </c>
      <c r="O44" s="83">
        <f t="shared" si="3"/>
        <v>0</v>
      </c>
      <c r="P44" s="83">
        <f t="shared" si="3"/>
        <v>0</v>
      </c>
      <c r="Q44" s="83">
        <f t="shared" si="3"/>
        <v>0</v>
      </c>
      <c r="R44" s="83">
        <f t="shared" si="3"/>
        <v>0</v>
      </c>
      <c r="S44" s="83">
        <f t="shared" si="3"/>
        <v>0</v>
      </c>
      <c r="T44" s="83">
        <f t="shared" si="3"/>
        <v>0</v>
      </c>
      <c r="U44" s="83">
        <f t="shared" si="3"/>
        <v>0</v>
      </c>
      <c r="V44" s="84">
        <f t="shared" si="3"/>
        <v>0</v>
      </c>
      <c r="W44" s="82">
        <f t="shared" si="3"/>
        <v>0</v>
      </c>
      <c r="X44" s="83">
        <f t="shared" si="3"/>
        <v>0</v>
      </c>
      <c r="Y44" s="83">
        <f t="shared" si="3"/>
        <v>0</v>
      </c>
      <c r="Z44" s="83">
        <f t="shared" si="3"/>
        <v>0</v>
      </c>
      <c r="AA44" s="83">
        <f t="shared" si="3"/>
        <v>0</v>
      </c>
      <c r="AB44" s="83">
        <f t="shared" si="3"/>
        <v>0</v>
      </c>
      <c r="AC44" s="83">
        <f t="shared" si="3"/>
        <v>0</v>
      </c>
      <c r="AD44" s="83">
        <f t="shared" si="3"/>
        <v>0</v>
      </c>
      <c r="AE44" s="83">
        <f t="shared" si="3"/>
        <v>0</v>
      </c>
      <c r="AF44" s="83">
        <f t="shared" si="3"/>
        <v>0</v>
      </c>
      <c r="AG44" s="83">
        <f t="shared" si="3"/>
        <v>0</v>
      </c>
      <c r="AH44" s="84">
        <f t="shared" si="3"/>
        <v>0</v>
      </c>
      <c r="AI44" s="82">
        <f t="shared" si="3"/>
        <v>0</v>
      </c>
      <c r="AJ44" s="83">
        <f t="shared" si="3"/>
        <v>0</v>
      </c>
      <c r="AK44" s="83">
        <f t="shared" si="3"/>
        <v>0</v>
      </c>
      <c r="AL44" s="83">
        <f t="shared" si="3"/>
        <v>0</v>
      </c>
      <c r="AM44" s="83">
        <f t="shared" si="3"/>
        <v>0</v>
      </c>
      <c r="AN44" s="83">
        <f t="shared" si="3"/>
        <v>0</v>
      </c>
      <c r="AO44" s="83">
        <f t="shared" si="3"/>
        <v>0</v>
      </c>
      <c r="AP44" s="83">
        <f t="shared" si="3"/>
        <v>0</v>
      </c>
      <c r="AQ44" s="83">
        <f t="shared" si="3"/>
        <v>0</v>
      </c>
      <c r="AR44" s="83">
        <f t="shared" si="3"/>
        <v>0</v>
      </c>
      <c r="AS44" s="83">
        <f t="shared" si="3"/>
        <v>0</v>
      </c>
      <c r="AT44" s="84">
        <f t="shared" si="3"/>
        <v>0</v>
      </c>
      <c r="AU44" s="28"/>
    </row>
    <row r="45" spans="1:47" ht="14.25" customHeight="1" x14ac:dyDescent="0.2">
      <c r="A45" s="471"/>
      <c r="B45" s="30" t="s">
        <v>77</v>
      </c>
      <c r="C45" s="31" t="s">
        <v>71</v>
      </c>
      <c r="D45" s="474" t="s">
        <v>54</v>
      </c>
      <c r="E45" s="26"/>
      <c r="F45" s="32"/>
      <c r="G45" s="32"/>
      <c r="H45" s="33"/>
      <c r="I45" s="33"/>
      <c r="J45" s="34"/>
      <c r="K45" s="32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4"/>
      <c r="W45" s="32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4"/>
      <c r="AI45" s="32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4"/>
      <c r="AU45" s="45"/>
    </row>
    <row r="46" spans="1:47" ht="14.25" customHeight="1" x14ac:dyDescent="0.2">
      <c r="A46" s="472"/>
      <c r="B46" s="30" t="s">
        <v>78</v>
      </c>
      <c r="C46" s="31" t="s">
        <v>72</v>
      </c>
      <c r="D46" s="475"/>
      <c r="E46" s="26"/>
      <c r="F46" s="37"/>
      <c r="G46" s="37"/>
      <c r="H46" s="38"/>
      <c r="I46" s="38"/>
      <c r="J46" s="39"/>
      <c r="K46" s="37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9"/>
      <c r="W46" s="37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9"/>
      <c r="AI46" s="37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9"/>
      <c r="AU46" s="45"/>
    </row>
    <row r="47" spans="1:47" ht="14.25" customHeight="1" x14ac:dyDescent="0.2">
      <c r="A47" s="472"/>
      <c r="B47" s="30" t="s">
        <v>79</v>
      </c>
      <c r="C47" s="31" t="s">
        <v>73</v>
      </c>
      <c r="D47" s="475"/>
      <c r="E47" s="26"/>
      <c r="F47" s="37"/>
      <c r="G47" s="37"/>
      <c r="H47" s="38"/>
      <c r="I47" s="38"/>
      <c r="J47" s="39"/>
      <c r="K47" s="37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9"/>
      <c r="W47" s="37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9"/>
      <c r="AI47" s="37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9"/>
      <c r="AU47" s="45"/>
    </row>
    <row r="48" spans="1:47" ht="14.25" customHeight="1" x14ac:dyDescent="0.2">
      <c r="A48" s="472"/>
      <c r="B48" s="30" t="s">
        <v>80</v>
      </c>
      <c r="C48" s="31" t="s">
        <v>74</v>
      </c>
      <c r="D48" s="475"/>
      <c r="E48" s="26"/>
      <c r="F48" s="37"/>
      <c r="G48" s="37"/>
      <c r="H48" s="38"/>
      <c r="I48" s="38"/>
      <c r="J48" s="39"/>
      <c r="K48" s="37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9"/>
      <c r="W48" s="37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9"/>
      <c r="AI48" s="37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9"/>
      <c r="AU48" s="45"/>
    </row>
    <row r="49" spans="1:47" ht="14.25" customHeight="1" x14ac:dyDescent="0.2">
      <c r="A49" s="472"/>
      <c r="B49" s="30" t="s">
        <v>81</v>
      </c>
      <c r="C49" s="31" t="s">
        <v>75</v>
      </c>
      <c r="D49" s="475"/>
      <c r="E49" s="26"/>
      <c r="F49" s="37"/>
      <c r="G49" s="37"/>
      <c r="H49" s="38"/>
      <c r="I49" s="38"/>
      <c r="J49" s="39"/>
      <c r="K49" s="37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9"/>
      <c r="W49" s="37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9"/>
      <c r="AI49" s="37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9"/>
      <c r="AU49" s="45"/>
    </row>
    <row r="50" spans="1:47" ht="14.25" customHeight="1" x14ac:dyDescent="0.2">
      <c r="A50" s="472"/>
      <c r="B50" s="30" t="s">
        <v>82</v>
      </c>
      <c r="C50" s="31" t="s">
        <v>76</v>
      </c>
      <c r="D50" s="475"/>
      <c r="E50" s="26"/>
      <c r="F50" s="37"/>
      <c r="G50" s="37"/>
      <c r="H50" s="38"/>
      <c r="I50" s="38"/>
      <c r="J50" s="39"/>
      <c r="K50" s="37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9"/>
      <c r="W50" s="37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9"/>
      <c r="AI50" s="37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9"/>
      <c r="AU50" s="45"/>
    </row>
    <row r="51" spans="1:47" ht="14.25" customHeight="1" x14ac:dyDescent="0.2">
      <c r="A51" s="472"/>
      <c r="B51" s="30" t="s">
        <v>88</v>
      </c>
      <c r="C51" s="31" t="s">
        <v>83</v>
      </c>
      <c r="D51" s="475"/>
      <c r="E51" s="26"/>
      <c r="F51" s="37"/>
      <c r="G51" s="37"/>
      <c r="H51" s="38"/>
      <c r="I51" s="38"/>
      <c r="J51" s="39"/>
      <c r="K51" s="37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9"/>
      <c r="W51" s="37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9"/>
      <c r="AI51" s="37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9"/>
      <c r="AU51" s="45"/>
    </row>
    <row r="52" spans="1:47" ht="14.25" customHeight="1" x14ac:dyDescent="0.2">
      <c r="A52" s="472"/>
      <c r="B52" s="30" t="s">
        <v>89</v>
      </c>
      <c r="C52" s="31" t="s">
        <v>84</v>
      </c>
      <c r="D52" s="475"/>
      <c r="E52" s="26"/>
      <c r="F52" s="37"/>
      <c r="G52" s="37"/>
      <c r="H52" s="38"/>
      <c r="I52" s="38"/>
      <c r="J52" s="39"/>
      <c r="K52" s="37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9"/>
      <c r="W52" s="37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9"/>
      <c r="AI52" s="37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9"/>
      <c r="AU52" s="45"/>
    </row>
    <row r="53" spans="1:47" ht="14.25" customHeight="1" x14ac:dyDescent="0.2">
      <c r="A53" s="472"/>
      <c r="B53" s="30" t="s">
        <v>90</v>
      </c>
      <c r="C53" s="31" t="s">
        <v>85</v>
      </c>
      <c r="D53" s="475"/>
      <c r="E53" s="26"/>
      <c r="F53" s="37"/>
      <c r="G53" s="37"/>
      <c r="H53" s="38"/>
      <c r="I53" s="38"/>
      <c r="J53" s="39"/>
      <c r="K53" s="37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9"/>
      <c r="W53" s="37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9"/>
      <c r="AI53" s="37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9"/>
      <c r="AU53" s="45"/>
    </row>
    <row r="54" spans="1:47" s="29" customFormat="1" ht="14.25" customHeight="1" x14ac:dyDescent="0.2">
      <c r="A54" s="472"/>
      <c r="B54" s="35" t="s">
        <v>91</v>
      </c>
      <c r="C54" s="36" t="s">
        <v>86</v>
      </c>
      <c r="D54" s="475"/>
      <c r="E54" s="26"/>
      <c r="F54" s="37"/>
      <c r="G54" s="37"/>
      <c r="H54" s="38"/>
      <c r="I54" s="38"/>
      <c r="J54" s="39"/>
      <c r="K54" s="37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9"/>
      <c r="W54" s="37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9"/>
      <c r="AI54" s="37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9"/>
      <c r="AU54" s="28"/>
    </row>
    <row r="55" spans="1:47" s="29" customFormat="1" ht="14.25" customHeight="1" thickBot="1" x14ac:dyDescent="0.25">
      <c r="A55" s="473"/>
      <c r="B55" s="40" t="s">
        <v>92</v>
      </c>
      <c r="C55" s="41" t="s">
        <v>87</v>
      </c>
      <c r="D55" s="476"/>
      <c r="E55" s="26"/>
      <c r="F55" s="42"/>
      <c r="G55" s="42"/>
      <c r="H55" s="43"/>
      <c r="I55" s="43"/>
      <c r="J55" s="44"/>
      <c r="K55" s="42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4"/>
      <c r="W55" s="42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4"/>
      <c r="AI55" s="42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4"/>
      <c r="AU55" s="28"/>
    </row>
    <row r="56" spans="1:47" ht="15" thickBot="1" x14ac:dyDescent="0.25">
      <c r="A56" s="27"/>
      <c r="B56" s="27"/>
      <c r="C56" s="27"/>
      <c r="D56" s="27"/>
      <c r="E56" s="26"/>
      <c r="AU56" s="27"/>
    </row>
    <row r="57" spans="1:47" s="29" customFormat="1" ht="27" customHeight="1" thickBot="1" x14ac:dyDescent="0.25">
      <c r="A57" s="79" t="s">
        <v>93</v>
      </c>
      <c r="B57" s="80"/>
      <c r="C57" s="80"/>
      <c r="D57" s="81"/>
      <c r="E57" s="26"/>
      <c r="F57" s="82">
        <f>SUM(F58:F68)</f>
        <v>0</v>
      </c>
      <c r="G57" s="82">
        <f t="shared" ref="G57:AT57" si="4">SUM(G58:G68)</f>
        <v>0</v>
      </c>
      <c r="H57" s="83">
        <f t="shared" si="4"/>
        <v>0</v>
      </c>
      <c r="I57" s="83">
        <f t="shared" si="4"/>
        <v>0</v>
      </c>
      <c r="J57" s="84">
        <f t="shared" si="4"/>
        <v>0</v>
      </c>
      <c r="K57" s="82">
        <f t="shared" si="4"/>
        <v>0</v>
      </c>
      <c r="L57" s="83">
        <f t="shared" si="4"/>
        <v>0</v>
      </c>
      <c r="M57" s="83">
        <f t="shared" si="4"/>
        <v>0</v>
      </c>
      <c r="N57" s="83">
        <f t="shared" si="4"/>
        <v>0</v>
      </c>
      <c r="O57" s="83">
        <f t="shared" si="4"/>
        <v>0</v>
      </c>
      <c r="P57" s="83">
        <f t="shared" si="4"/>
        <v>0</v>
      </c>
      <c r="Q57" s="83">
        <f t="shared" si="4"/>
        <v>0</v>
      </c>
      <c r="R57" s="83">
        <f t="shared" si="4"/>
        <v>0</v>
      </c>
      <c r="S57" s="83">
        <f t="shared" si="4"/>
        <v>0</v>
      </c>
      <c r="T57" s="83">
        <f t="shared" si="4"/>
        <v>0</v>
      </c>
      <c r="U57" s="83">
        <f t="shared" si="4"/>
        <v>0</v>
      </c>
      <c r="V57" s="84">
        <f t="shared" si="4"/>
        <v>0</v>
      </c>
      <c r="W57" s="82">
        <f t="shared" si="4"/>
        <v>0</v>
      </c>
      <c r="X57" s="83">
        <f t="shared" si="4"/>
        <v>0</v>
      </c>
      <c r="Y57" s="83">
        <f t="shared" si="4"/>
        <v>0</v>
      </c>
      <c r="Z57" s="83">
        <f t="shared" si="4"/>
        <v>0</v>
      </c>
      <c r="AA57" s="83">
        <f t="shared" si="4"/>
        <v>0</v>
      </c>
      <c r="AB57" s="83">
        <f t="shared" si="4"/>
        <v>0</v>
      </c>
      <c r="AC57" s="83">
        <f t="shared" si="4"/>
        <v>0</v>
      </c>
      <c r="AD57" s="83">
        <f t="shared" si="4"/>
        <v>0</v>
      </c>
      <c r="AE57" s="83">
        <f t="shared" si="4"/>
        <v>0</v>
      </c>
      <c r="AF57" s="83">
        <f t="shared" si="4"/>
        <v>0</v>
      </c>
      <c r="AG57" s="83">
        <f t="shared" si="4"/>
        <v>0</v>
      </c>
      <c r="AH57" s="84">
        <f t="shared" si="4"/>
        <v>0</v>
      </c>
      <c r="AI57" s="82">
        <f t="shared" si="4"/>
        <v>0</v>
      </c>
      <c r="AJ57" s="83">
        <f t="shared" si="4"/>
        <v>0</v>
      </c>
      <c r="AK57" s="83">
        <f t="shared" si="4"/>
        <v>0</v>
      </c>
      <c r="AL57" s="83">
        <f t="shared" si="4"/>
        <v>0</v>
      </c>
      <c r="AM57" s="83">
        <f t="shared" si="4"/>
        <v>0</v>
      </c>
      <c r="AN57" s="83">
        <f t="shared" si="4"/>
        <v>0</v>
      </c>
      <c r="AO57" s="83">
        <f t="shared" si="4"/>
        <v>0</v>
      </c>
      <c r="AP57" s="83">
        <f t="shared" si="4"/>
        <v>0</v>
      </c>
      <c r="AQ57" s="83">
        <f t="shared" si="4"/>
        <v>0</v>
      </c>
      <c r="AR57" s="83">
        <f t="shared" si="4"/>
        <v>0</v>
      </c>
      <c r="AS57" s="83">
        <f t="shared" si="4"/>
        <v>0</v>
      </c>
      <c r="AT57" s="84">
        <f t="shared" si="4"/>
        <v>0</v>
      </c>
      <c r="AU57" s="28"/>
    </row>
    <row r="58" spans="1:47" ht="14.25" customHeight="1" x14ac:dyDescent="0.2">
      <c r="A58" s="477"/>
      <c r="B58" s="30" t="s">
        <v>77</v>
      </c>
      <c r="C58" s="31" t="s">
        <v>71</v>
      </c>
      <c r="D58" s="474" t="s">
        <v>54</v>
      </c>
      <c r="E58" s="26"/>
      <c r="F58" s="32"/>
      <c r="G58" s="32"/>
      <c r="H58" s="33"/>
      <c r="I58" s="33"/>
      <c r="J58" s="34"/>
      <c r="K58" s="32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4"/>
      <c r="W58" s="32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4"/>
      <c r="AI58" s="32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4"/>
      <c r="AU58" s="45"/>
    </row>
    <row r="59" spans="1:47" x14ac:dyDescent="0.2">
      <c r="A59" s="478"/>
      <c r="B59" s="30" t="s">
        <v>78</v>
      </c>
      <c r="C59" s="31" t="s">
        <v>72</v>
      </c>
      <c r="D59" s="475"/>
      <c r="E59" s="26"/>
      <c r="F59" s="37"/>
      <c r="G59" s="37"/>
      <c r="H59" s="38"/>
      <c r="I59" s="38"/>
      <c r="J59" s="39"/>
      <c r="K59" s="37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9"/>
      <c r="W59" s="37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9"/>
      <c r="AI59" s="37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9"/>
      <c r="AU59" s="45"/>
    </row>
    <row r="60" spans="1:47" x14ac:dyDescent="0.2">
      <c r="A60" s="478"/>
      <c r="B60" s="30" t="s">
        <v>79</v>
      </c>
      <c r="C60" s="31" t="s">
        <v>73</v>
      </c>
      <c r="D60" s="475"/>
      <c r="E60" s="26"/>
      <c r="F60" s="37"/>
      <c r="G60" s="37"/>
      <c r="H60" s="38"/>
      <c r="I60" s="38"/>
      <c r="J60" s="39"/>
      <c r="K60" s="37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9"/>
      <c r="W60" s="37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9"/>
      <c r="AI60" s="37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9"/>
      <c r="AU60" s="45"/>
    </row>
    <row r="61" spans="1:47" x14ac:dyDescent="0.2">
      <c r="A61" s="478"/>
      <c r="B61" s="30" t="s">
        <v>80</v>
      </c>
      <c r="C61" s="31" t="s">
        <v>74</v>
      </c>
      <c r="D61" s="475"/>
      <c r="E61" s="26"/>
      <c r="F61" s="37"/>
      <c r="G61" s="37"/>
      <c r="H61" s="38"/>
      <c r="I61" s="38"/>
      <c r="J61" s="39"/>
      <c r="K61" s="37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9"/>
      <c r="W61" s="37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9"/>
      <c r="AI61" s="37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9"/>
      <c r="AU61" s="45"/>
    </row>
    <row r="62" spans="1:47" x14ac:dyDescent="0.2">
      <c r="A62" s="478"/>
      <c r="B62" s="30" t="s">
        <v>81</v>
      </c>
      <c r="C62" s="31" t="s">
        <v>75</v>
      </c>
      <c r="D62" s="475"/>
      <c r="E62" s="26"/>
      <c r="F62" s="37"/>
      <c r="G62" s="37"/>
      <c r="H62" s="38"/>
      <c r="I62" s="38"/>
      <c r="J62" s="39"/>
      <c r="K62" s="37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9"/>
      <c r="W62" s="37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9"/>
      <c r="AI62" s="37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9"/>
      <c r="AU62" s="45"/>
    </row>
    <row r="63" spans="1:47" x14ac:dyDescent="0.2">
      <c r="A63" s="478"/>
      <c r="B63" s="30" t="s">
        <v>82</v>
      </c>
      <c r="C63" s="31" t="s">
        <v>76</v>
      </c>
      <c r="D63" s="475"/>
      <c r="E63" s="26"/>
      <c r="F63" s="37"/>
      <c r="G63" s="37"/>
      <c r="H63" s="38"/>
      <c r="I63" s="38"/>
      <c r="J63" s="39"/>
      <c r="K63" s="37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9"/>
      <c r="W63" s="37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9"/>
      <c r="AI63" s="37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9"/>
      <c r="AU63" s="45"/>
    </row>
    <row r="64" spans="1:47" x14ac:dyDescent="0.2">
      <c r="A64" s="478"/>
      <c r="B64" s="30" t="s">
        <v>88</v>
      </c>
      <c r="C64" s="31" t="s">
        <v>83</v>
      </c>
      <c r="D64" s="475"/>
      <c r="E64" s="26"/>
      <c r="F64" s="37"/>
      <c r="G64" s="37"/>
      <c r="H64" s="38"/>
      <c r="I64" s="38"/>
      <c r="J64" s="39"/>
      <c r="K64" s="37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9"/>
      <c r="W64" s="37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9"/>
      <c r="AI64" s="37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9"/>
      <c r="AU64" s="45"/>
    </row>
    <row r="65" spans="1:47" x14ac:dyDescent="0.2">
      <c r="A65" s="478"/>
      <c r="B65" s="30" t="s">
        <v>89</v>
      </c>
      <c r="C65" s="31" t="s">
        <v>84</v>
      </c>
      <c r="D65" s="475"/>
      <c r="E65" s="26"/>
      <c r="F65" s="37"/>
      <c r="G65" s="37"/>
      <c r="H65" s="38"/>
      <c r="I65" s="38"/>
      <c r="J65" s="39"/>
      <c r="K65" s="37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9"/>
      <c r="W65" s="37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9"/>
      <c r="AI65" s="37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9"/>
      <c r="AU65" s="45"/>
    </row>
    <row r="66" spans="1:47" x14ac:dyDescent="0.2">
      <c r="A66" s="478"/>
      <c r="B66" s="30" t="s">
        <v>90</v>
      </c>
      <c r="C66" s="31" t="s">
        <v>85</v>
      </c>
      <c r="D66" s="475"/>
      <c r="E66" s="26"/>
      <c r="F66" s="37"/>
      <c r="G66" s="37"/>
      <c r="H66" s="38"/>
      <c r="I66" s="38"/>
      <c r="J66" s="39"/>
      <c r="K66" s="37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9"/>
      <c r="W66" s="37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9"/>
      <c r="AI66" s="37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9"/>
      <c r="AU66" s="45"/>
    </row>
    <row r="67" spans="1:47" x14ac:dyDescent="0.2">
      <c r="A67" s="478"/>
      <c r="B67" s="35" t="s">
        <v>91</v>
      </c>
      <c r="C67" s="36" t="s">
        <v>86</v>
      </c>
      <c r="D67" s="475"/>
      <c r="E67" s="26"/>
      <c r="F67" s="37"/>
      <c r="G67" s="37"/>
      <c r="H67" s="38"/>
      <c r="I67" s="38"/>
      <c r="J67" s="39"/>
      <c r="K67" s="37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9"/>
      <c r="W67" s="37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9"/>
      <c r="AI67" s="37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9"/>
      <c r="AU67" s="45"/>
    </row>
    <row r="68" spans="1:47" s="29" customFormat="1" ht="15.75" thickBot="1" x14ac:dyDescent="0.25">
      <c r="A68" s="479"/>
      <c r="B68" s="40" t="s">
        <v>92</v>
      </c>
      <c r="C68" s="41" t="s">
        <v>87</v>
      </c>
      <c r="D68" s="476"/>
      <c r="E68" s="26"/>
      <c r="F68" s="42"/>
      <c r="G68" s="42"/>
      <c r="H68" s="43"/>
      <c r="I68" s="43"/>
      <c r="J68" s="44"/>
      <c r="K68" s="42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4"/>
      <c r="W68" s="42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4"/>
      <c r="AI68" s="42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4"/>
      <c r="AU68" s="28"/>
    </row>
    <row r="69" spans="1:47" ht="15" thickBot="1" x14ac:dyDescent="0.25">
      <c r="A69" s="27"/>
      <c r="B69" s="27"/>
      <c r="C69" s="27"/>
      <c r="D69" s="27"/>
      <c r="E69" s="26"/>
      <c r="AU69" s="27"/>
    </row>
    <row r="70" spans="1:47" s="29" customFormat="1" ht="54" customHeight="1" thickBot="1" x14ac:dyDescent="0.25">
      <c r="A70" s="85" t="s">
        <v>113</v>
      </c>
      <c r="B70" s="86"/>
      <c r="C70" s="86"/>
      <c r="D70" s="87"/>
      <c r="E70" s="26"/>
      <c r="F70" s="88">
        <f>F18+F31+F44+F57</f>
        <v>0</v>
      </c>
      <c r="G70" s="222">
        <f t="shared" ref="G70:AT70" si="5">G18+G31+G44+G57</f>
        <v>0</v>
      </c>
      <c r="H70" s="89">
        <f t="shared" si="5"/>
        <v>0</v>
      </c>
      <c r="I70" s="89">
        <f t="shared" si="5"/>
        <v>0</v>
      </c>
      <c r="J70" s="223">
        <f t="shared" si="5"/>
        <v>0</v>
      </c>
      <c r="K70" s="222">
        <f t="shared" si="5"/>
        <v>0</v>
      </c>
      <c r="L70" s="89">
        <f t="shared" si="5"/>
        <v>0</v>
      </c>
      <c r="M70" s="89">
        <f t="shared" si="5"/>
        <v>0</v>
      </c>
      <c r="N70" s="89">
        <f t="shared" si="5"/>
        <v>0</v>
      </c>
      <c r="O70" s="89">
        <f t="shared" si="5"/>
        <v>0</v>
      </c>
      <c r="P70" s="89">
        <f t="shared" si="5"/>
        <v>0</v>
      </c>
      <c r="Q70" s="89">
        <f t="shared" si="5"/>
        <v>0</v>
      </c>
      <c r="R70" s="89">
        <f t="shared" si="5"/>
        <v>0</v>
      </c>
      <c r="S70" s="89">
        <f t="shared" si="5"/>
        <v>0</v>
      </c>
      <c r="T70" s="89">
        <f t="shared" si="5"/>
        <v>0</v>
      </c>
      <c r="U70" s="89">
        <f t="shared" si="5"/>
        <v>0</v>
      </c>
      <c r="V70" s="224">
        <f t="shared" si="5"/>
        <v>0</v>
      </c>
      <c r="W70" s="222">
        <f t="shared" si="5"/>
        <v>0</v>
      </c>
      <c r="X70" s="89">
        <f t="shared" si="5"/>
        <v>0</v>
      </c>
      <c r="Y70" s="89">
        <f t="shared" si="5"/>
        <v>0</v>
      </c>
      <c r="Z70" s="89">
        <f t="shared" si="5"/>
        <v>0</v>
      </c>
      <c r="AA70" s="89">
        <f t="shared" si="5"/>
        <v>0</v>
      </c>
      <c r="AB70" s="89">
        <f t="shared" si="5"/>
        <v>0</v>
      </c>
      <c r="AC70" s="89">
        <f t="shared" si="5"/>
        <v>0</v>
      </c>
      <c r="AD70" s="89">
        <f t="shared" si="5"/>
        <v>0</v>
      </c>
      <c r="AE70" s="89">
        <f t="shared" si="5"/>
        <v>0</v>
      </c>
      <c r="AF70" s="89">
        <f t="shared" si="5"/>
        <v>0</v>
      </c>
      <c r="AG70" s="89">
        <f t="shared" si="5"/>
        <v>0</v>
      </c>
      <c r="AH70" s="224">
        <f t="shared" si="5"/>
        <v>0</v>
      </c>
      <c r="AI70" s="222">
        <f t="shared" si="5"/>
        <v>0</v>
      </c>
      <c r="AJ70" s="89">
        <f t="shared" si="5"/>
        <v>0</v>
      </c>
      <c r="AK70" s="89">
        <f t="shared" si="5"/>
        <v>0</v>
      </c>
      <c r="AL70" s="89">
        <f t="shared" si="5"/>
        <v>0</v>
      </c>
      <c r="AM70" s="89">
        <f t="shared" si="5"/>
        <v>0</v>
      </c>
      <c r="AN70" s="89">
        <f t="shared" si="5"/>
        <v>0</v>
      </c>
      <c r="AO70" s="89">
        <f t="shared" si="5"/>
        <v>0</v>
      </c>
      <c r="AP70" s="89">
        <f t="shared" si="5"/>
        <v>0</v>
      </c>
      <c r="AQ70" s="89">
        <f t="shared" si="5"/>
        <v>0</v>
      </c>
      <c r="AR70" s="89">
        <f t="shared" si="5"/>
        <v>0</v>
      </c>
      <c r="AS70" s="89">
        <f t="shared" si="5"/>
        <v>0</v>
      </c>
      <c r="AT70" s="226">
        <f t="shared" si="5"/>
        <v>0</v>
      </c>
      <c r="AU70" s="28"/>
    </row>
    <row r="71" spans="1:47" ht="15.75" thickBot="1" x14ac:dyDescent="0.25">
      <c r="A71" s="50"/>
      <c r="B71" s="48"/>
      <c r="C71" s="48"/>
      <c r="D71" s="48"/>
      <c r="E71" s="26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51"/>
      <c r="AN71" s="51"/>
      <c r="AO71" s="51"/>
      <c r="AP71" s="51"/>
      <c r="AQ71" s="51"/>
      <c r="AR71" s="51"/>
      <c r="AS71" s="51"/>
      <c r="AT71" s="51"/>
      <c r="AU71" s="48"/>
    </row>
    <row r="72" spans="1:47" ht="34.5" customHeight="1" thickBot="1" x14ac:dyDescent="0.25">
      <c r="A72" s="360" t="str">
        <f>CONCATENATE("Año de gas ",YEAR(Multiplicadores!$D$33)+1)</f>
        <v>Año de gas 2027</v>
      </c>
      <c r="B72" s="361"/>
      <c r="C72" s="361"/>
      <c r="D72" s="361"/>
      <c r="E72" s="361"/>
      <c r="F72" s="361"/>
      <c r="G72" s="361"/>
      <c r="H72" s="361"/>
      <c r="I72" s="361"/>
      <c r="J72" s="361"/>
      <c r="K72" s="361"/>
      <c r="L72" s="361"/>
      <c r="M72" s="361"/>
      <c r="N72" s="361"/>
      <c r="O72" s="361"/>
      <c r="P72" s="361"/>
      <c r="Q72" s="361"/>
      <c r="R72" s="361"/>
      <c r="S72" s="361"/>
      <c r="T72" s="361"/>
      <c r="U72" s="361"/>
      <c r="V72" s="361"/>
      <c r="W72" s="361"/>
      <c r="X72" s="361"/>
      <c r="Y72" s="361"/>
      <c r="Z72" s="361"/>
      <c r="AA72" s="361"/>
      <c r="AB72" s="361"/>
      <c r="AC72" s="361"/>
      <c r="AD72" s="361"/>
      <c r="AE72" s="361"/>
      <c r="AF72" s="361"/>
      <c r="AG72" s="361"/>
      <c r="AH72" s="361"/>
      <c r="AI72" s="361"/>
      <c r="AJ72" s="361"/>
      <c r="AK72" s="361"/>
      <c r="AL72" s="361"/>
      <c r="AM72" s="361"/>
      <c r="AN72" s="361"/>
      <c r="AO72" s="361"/>
      <c r="AP72" s="361"/>
      <c r="AQ72" s="361"/>
      <c r="AR72" s="361"/>
      <c r="AS72" s="361"/>
      <c r="AT72" s="362"/>
    </row>
    <row r="73" spans="1:47" ht="15" thickBot="1" x14ac:dyDescent="0.25"/>
    <row r="74" spans="1:47" ht="39.75" customHeight="1" x14ac:dyDescent="0.2">
      <c r="A74" s="24"/>
      <c r="B74" s="25"/>
      <c r="C74" s="25"/>
      <c r="D74" s="26"/>
      <c r="E74" s="26"/>
      <c r="F74" s="65" t="s">
        <v>57</v>
      </c>
      <c r="G74" s="66" t="s">
        <v>44</v>
      </c>
      <c r="H74" s="66"/>
      <c r="I74" s="66"/>
      <c r="J74" s="66"/>
      <c r="K74" s="66" t="s">
        <v>43</v>
      </c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 t="s">
        <v>124</v>
      </c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6" t="s">
        <v>125</v>
      </c>
      <c r="AJ74" s="66"/>
      <c r="AK74" s="66"/>
      <c r="AL74" s="66"/>
      <c r="AM74" s="66"/>
      <c r="AN74" s="66"/>
      <c r="AO74" s="66"/>
      <c r="AP74" s="66"/>
      <c r="AQ74" s="66"/>
      <c r="AR74" s="66"/>
      <c r="AS74" s="66"/>
      <c r="AT74" s="67"/>
      <c r="AU74" s="26"/>
    </row>
    <row r="75" spans="1:47" ht="34.5" customHeight="1" thickBot="1" x14ac:dyDescent="0.25">
      <c r="A75" s="24"/>
      <c r="B75" s="25"/>
      <c r="C75" s="25"/>
      <c r="D75" s="26"/>
      <c r="E75" s="26"/>
      <c r="F75" s="68" t="s">
        <v>41</v>
      </c>
      <c r="G75" s="70" t="str">
        <f>CONCATENATE("Q4 ",YEAR(Multiplicadores!$D$33))</f>
        <v>Q4 2026</v>
      </c>
      <c r="H75" s="69" t="str">
        <f>CONCATENATE("Q1 ",YEAR(Multiplicadores!$D$33)+1)</f>
        <v>Q1 2027</v>
      </c>
      <c r="I75" s="69" t="str">
        <f>CONCATENATE("Q2 ",YEAR(Multiplicadores!$D$33)+1)</f>
        <v>Q2 2027</v>
      </c>
      <c r="J75" s="69" t="str">
        <f>CONCATENATE("Q3 ",YEAR(Multiplicadores!$D$33)+1)</f>
        <v>Q3 2027</v>
      </c>
      <c r="K75" s="70" t="s">
        <v>110</v>
      </c>
      <c r="L75" s="70" t="s">
        <v>111</v>
      </c>
      <c r="M75" s="70" t="s">
        <v>112</v>
      </c>
      <c r="N75" s="70" t="s">
        <v>101</v>
      </c>
      <c r="O75" s="70" t="s">
        <v>102</v>
      </c>
      <c r="P75" s="70" t="s">
        <v>103</v>
      </c>
      <c r="Q75" s="70" t="s">
        <v>104</v>
      </c>
      <c r="R75" s="70" t="s">
        <v>105</v>
      </c>
      <c r="S75" s="70" t="s">
        <v>106</v>
      </c>
      <c r="T75" s="70" t="s">
        <v>107</v>
      </c>
      <c r="U75" s="70" t="s">
        <v>108</v>
      </c>
      <c r="V75" s="70" t="s">
        <v>109</v>
      </c>
      <c r="W75" s="70" t="s">
        <v>110</v>
      </c>
      <c r="X75" s="70" t="s">
        <v>111</v>
      </c>
      <c r="Y75" s="70" t="s">
        <v>112</v>
      </c>
      <c r="Z75" s="70" t="s">
        <v>101</v>
      </c>
      <c r="AA75" s="70" t="s">
        <v>102</v>
      </c>
      <c r="AB75" s="70" t="s">
        <v>103</v>
      </c>
      <c r="AC75" s="70" t="s">
        <v>104</v>
      </c>
      <c r="AD75" s="70" t="s">
        <v>105</v>
      </c>
      <c r="AE75" s="70" t="s">
        <v>106</v>
      </c>
      <c r="AF75" s="70" t="s">
        <v>107</v>
      </c>
      <c r="AG75" s="70" t="s">
        <v>108</v>
      </c>
      <c r="AH75" s="70" t="s">
        <v>109</v>
      </c>
      <c r="AI75" s="70" t="s">
        <v>110</v>
      </c>
      <c r="AJ75" s="70" t="s">
        <v>111</v>
      </c>
      <c r="AK75" s="70" t="s">
        <v>112</v>
      </c>
      <c r="AL75" s="70" t="s">
        <v>101</v>
      </c>
      <c r="AM75" s="70" t="s">
        <v>102</v>
      </c>
      <c r="AN75" s="70" t="s">
        <v>103</v>
      </c>
      <c r="AO75" s="70" t="s">
        <v>104</v>
      </c>
      <c r="AP75" s="70" t="s">
        <v>105</v>
      </c>
      <c r="AQ75" s="70" t="s">
        <v>106</v>
      </c>
      <c r="AR75" s="70" t="s">
        <v>107</v>
      </c>
      <c r="AS75" s="70" t="s">
        <v>108</v>
      </c>
      <c r="AT75" s="312" t="s">
        <v>109</v>
      </c>
      <c r="AU75" s="26"/>
    </row>
    <row r="76" spans="1:47" ht="47.25" customHeight="1" thickBot="1" x14ac:dyDescent="0.25">
      <c r="A76" s="75" t="s">
        <v>1</v>
      </c>
      <c r="B76" s="76" t="s">
        <v>11</v>
      </c>
      <c r="C76" s="77" t="s">
        <v>0</v>
      </c>
      <c r="D76" s="78"/>
      <c r="E76" s="26"/>
      <c r="F76" s="71" t="s">
        <v>14</v>
      </c>
      <c r="G76" s="73" t="s">
        <v>14</v>
      </c>
      <c r="H76" s="72" t="s">
        <v>14</v>
      </c>
      <c r="I76" s="72" t="s">
        <v>14</v>
      </c>
      <c r="J76" s="72" t="s">
        <v>14</v>
      </c>
      <c r="K76" s="73" t="s">
        <v>14</v>
      </c>
      <c r="L76" s="72" t="s">
        <v>14</v>
      </c>
      <c r="M76" s="72" t="s">
        <v>14</v>
      </c>
      <c r="N76" s="72" t="s">
        <v>14</v>
      </c>
      <c r="O76" s="72" t="s">
        <v>14</v>
      </c>
      <c r="P76" s="72" t="s">
        <v>14</v>
      </c>
      <c r="Q76" s="72" t="s">
        <v>14</v>
      </c>
      <c r="R76" s="72" t="s">
        <v>14</v>
      </c>
      <c r="S76" s="72" t="s">
        <v>14</v>
      </c>
      <c r="T76" s="72" t="s">
        <v>14</v>
      </c>
      <c r="U76" s="72" t="s">
        <v>14</v>
      </c>
      <c r="V76" s="72" t="s">
        <v>14</v>
      </c>
      <c r="W76" s="73" t="s">
        <v>14</v>
      </c>
      <c r="X76" s="72" t="s">
        <v>14</v>
      </c>
      <c r="Y76" s="72" t="s">
        <v>14</v>
      </c>
      <c r="Z76" s="72" t="s">
        <v>14</v>
      </c>
      <c r="AA76" s="72" t="s">
        <v>14</v>
      </c>
      <c r="AB76" s="72" t="s">
        <v>14</v>
      </c>
      <c r="AC76" s="72" t="s">
        <v>14</v>
      </c>
      <c r="AD76" s="72" t="s">
        <v>14</v>
      </c>
      <c r="AE76" s="72" t="s">
        <v>14</v>
      </c>
      <c r="AF76" s="72" t="s">
        <v>14</v>
      </c>
      <c r="AG76" s="72" t="s">
        <v>14</v>
      </c>
      <c r="AH76" s="72" t="s">
        <v>14</v>
      </c>
      <c r="AI76" s="73" t="s">
        <v>14</v>
      </c>
      <c r="AJ76" s="72" t="s">
        <v>14</v>
      </c>
      <c r="AK76" s="72" t="s">
        <v>14</v>
      </c>
      <c r="AL76" s="72" t="s">
        <v>14</v>
      </c>
      <c r="AM76" s="72" t="s">
        <v>14</v>
      </c>
      <c r="AN76" s="72" t="s">
        <v>14</v>
      </c>
      <c r="AO76" s="72" t="s">
        <v>14</v>
      </c>
      <c r="AP76" s="72" t="s">
        <v>14</v>
      </c>
      <c r="AQ76" s="72" t="s">
        <v>14</v>
      </c>
      <c r="AR76" s="72" t="s">
        <v>14</v>
      </c>
      <c r="AS76" s="72" t="s">
        <v>14</v>
      </c>
      <c r="AT76" s="74" t="s">
        <v>14</v>
      </c>
      <c r="AU76" s="26"/>
    </row>
    <row r="77" spans="1:47" ht="15" thickBot="1" x14ac:dyDescent="0.25">
      <c r="A77" s="27"/>
      <c r="B77" s="27"/>
      <c r="C77" s="27"/>
      <c r="D77" s="27"/>
      <c r="E77" s="26"/>
      <c r="AU77" s="27"/>
    </row>
    <row r="78" spans="1:47" s="29" customFormat="1" ht="29.25" customHeight="1" thickBot="1" x14ac:dyDescent="0.25">
      <c r="A78" s="79" t="s">
        <v>37</v>
      </c>
      <c r="B78" s="80"/>
      <c r="C78" s="80"/>
      <c r="D78" s="81"/>
      <c r="E78" s="26"/>
      <c r="F78" s="82">
        <f>SUM(F79:F89)</f>
        <v>0</v>
      </c>
      <c r="G78" s="82">
        <f t="shared" ref="G78:AT78" si="6">SUM(G79:G89)</f>
        <v>0</v>
      </c>
      <c r="H78" s="83">
        <f t="shared" si="6"/>
        <v>0</v>
      </c>
      <c r="I78" s="83">
        <f t="shared" si="6"/>
        <v>0</v>
      </c>
      <c r="J78" s="84">
        <f t="shared" si="6"/>
        <v>0</v>
      </c>
      <c r="K78" s="82">
        <f t="shared" si="6"/>
        <v>0</v>
      </c>
      <c r="L78" s="83">
        <f t="shared" si="6"/>
        <v>0</v>
      </c>
      <c r="M78" s="83">
        <f t="shared" si="6"/>
        <v>0</v>
      </c>
      <c r="N78" s="83">
        <f t="shared" si="6"/>
        <v>0</v>
      </c>
      <c r="O78" s="83">
        <f t="shared" si="6"/>
        <v>0</v>
      </c>
      <c r="P78" s="83">
        <f t="shared" si="6"/>
        <v>0</v>
      </c>
      <c r="Q78" s="83">
        <f t="shared" si="6"/>
        <v>0</v>
      </c>
      <c r="R78" s="83">
        <f t="shared" si="6"/>
        <v>0</v>
      </c>
      <c r="S78" s="83">
        <f t="shared" si="6"/>
        <v>0</v>
      </c>
      <c r="T78" s="83">
        <f t="shared" si="6"/>
        <v>0</v>
      </c>
      <c r="U78" s="83">
        <f t="shared" si="6"/>
        <v>0</v>
      </c>
      <c r="V78" s="84">
        <f t="shared" si="6"/>
        <v>0</v>
      </c>
      <c r="W78" s="82">
        <f t="shared" si="6"/>
        <v>0</v>
      </c>
      <c r="X78" s="83">
        <f t="shared" si="6"/>
        <v>0</v>
      </c>
      <c r="Y78" s="83">
        <f t="shared" si="6"/>
        <v>0</v>
      </c>
      <c r="Z78" s="83">
        <f t="shared" si="6"/>
        <v>0</v>
      </c>
      <c r="AA78" s="83">
        <f t="shared" si="6"/>
        <v>0</v>
      </c>
      <c r="AB78" s="83">
        <f t="shared" si="6"/>
        <v>0</v>
      </c>
      <c r="AC78" s="83">
        <f t="shared" si="6"/>
        <v>0</v>
      </c>
      <c r="AD78" s="83">
        <f t="shared" si="6"/>
        <v>0</v>
      </c>
      <c r="AE78" s="83">
        <f t="shared" si="6"/>
        <v>0</v>
      </c>
      <c r="AF78" s="83">
        <f t="shared" si="6"/>
        <v>0</v>
      </c>
      <c r="AG78" s="83">
        <f t="shared" si="6"/>
        <v>0</v>
      </c>
      <c r="AH78" s="84">
        <f t="shared" si="6"/>
        <v>0</v>
      </c>
      <c r="AI78" s="82">
        <f t="shared" si="6"/>
        <v>0</v>
      </c>
      <c r="AJ78" s="83">
        <f t="shared" si="6"/>
        <v>0</v>
      </c>
      <c r="AK78" s="83">
        <f t="shared" si="6"/>
        <v>0</v>
      </c>
      <c r="AL78" s="83">
        <f t="shared" si="6"/>
        <v>0</v>
      </c>
      <c r="AM78" s="83">
        <f t="shared" si="6"/>
        <v>0</v>
      </c>
      <c r="AN78" s="83">
        <f t="shared" si="6"/>
        <v>0</v>
      </c>
      <c r="AO78" s="83">
        <f t="shared" si="6"/>
        <v>0</v>
      </c>
      <c r="AP78" s="83">
        <f t="shared" si="6"/>
        <v>0</v>
      </c>
      <c r="AQ78" s="83">
        <f t="shared" si="6"/>
        <v>0</v>
      </c>
      <c r="AR78" s="83">
        <f t="shared" si="6"/>
        <v>0</v>
      </c>
      <c r="AS78" s="83">
        <f t="shared" si="6"/>
        <v>0</v>
      </c>
      <c r="AT78" s="84">
        <f t="shared" si="6"/>
        <v>0</v>
      </c>
      <c r="AU78" s="28"/>
    </row>
    <row r="79" spans="1:47" ht="14.25" customHeight="1" x14ac:dyDescent="0.2">
      <c r="A79" s="471"/>
      <c r="B79" s="30" t="s">
        <v>77</v>
      </c>
      <c r="C79" s="31" t="s">
        <v>71</v>
      </c>
      <c r="D79" s="474" t="s">
        <v>54</v>
      </c>
      <c r="E79" s="26"/>
      <c r="F79" s="32"/>
      <c r="G79" s="32"/>
      <c r="H79" s="33"/>
      <c r="I79" s="33"/>
      <c r="J79" s="34"/>
      <c r="K79" s="32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4"/>
      <c r="W79" s="32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4"/>
      <c r="AI79" s="32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4"/>
      <c r="AU79" s="45"/>
    </row>
    <row r="80" spans="1:47" ht="14.25" customHeight="1" x14ac:dyDescent="0.2">
      <c r="A80" s="472"/>
      <c r="B80" s="30" t="s">
        <v>78</v>
      </c>
      <c r="C80" s="31" t="s">
        <v>72</v>
      </c>
      <c r="D80" s="475"/>
      <c r="E80" s="26"/>
      <c r="F80" s="37"/>
      <c r="G80" s="37"/>
      <c r="H80" s="38"/>
      <c r="I80" s="38"/>
      <c r="J80" s="39"/>
      <c r="K80" s="37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9"/>
      <c r="W80" s="37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9"/>
      <c r="AI80" s="37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9"/>
      <c r="AU80" s="45"/>
    </row>
    <row r="81" spans="1:47" ht="14.25" customHeight="1" x14ac:dyDescent="0.2">
      <c r="A81" s="472"/>
      <c r="B81" s="30" t="s">
        <v>79</v>
      </c>
      <c r="C81" s="31" t="s">
        <v>73</v>
      </c>
      <c r="D81" s="475"/>
      <c r="E81" s="26"/>
      <c r="F81" s="37"/>
      <c r="G81" s="37"/>
      <c r="H81" s="38"/>
      <c r="I81" s="38"/>
      <c r="J81" s="39"/>
      <c r="K81" s="37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9"/>
      <c r="W81" s="37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9"/>
      <c r="AI81" s="37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9"/>
      <c r="AU81" s="45"/>
    </row>
    <row r="82" spans="1:47" ht="14.25" customHeight="1" x14ac:dyDescent="0.2">
      <c r="A82" s="472"/>
      <c r="B82" s="30" t="s">
        <v>80</v>
      </c>
      <c r="C82" s="31" t="s">
        <v>74</v>
      </c>
      <c r="D82" s="475"/>
      <c r="E82" s="26"/>
      <c r="F82" s="37"/>
      <c r="G82" s="37"/>
      <c r="H82" s="38"/>
      <c r="I82" s="38"/>
      <c r="J82" s="39"/>
      <c r="K82" s="37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9"/>
      <c r="W82" s="37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9"/>
      <c r="AI82" s="37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9"/>
      <c r="AU82" s="45"/>
    </row>
    <row r="83" spans="1:47" s="29" customFormat="1" ht="14.25" customHeight="1" x14ac:dyDescent="0.2">
      <c r="A83" s="472"/>
      <c r="B83" s="30" t="s">
        <v>81</v>
      </c>
      <c r="C83" s="31" t="s">
        <v>75</v>
      </c>
      <c r="D83" s="475"/>
      <c r="E83" s="26"/>
      <c r="F83" s="37"/>
      <c r="G83" s="37"/>
      <c r="H83" s="38"/>
      <c r="I83" s="38"/>
      <c r="J83" s="39"/>
      <c r="K83" s="37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9"/>
      <c r="W83" s="37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9"/>
      <c r="AI83" s="37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9"/>
      <c r="AU83" s="28"/>
    </row>
    <row r="84" spans="1:47" s="29" customFormat="1" ht="14.25" customHeight="1" x14ac:dyDescent="0.2">
      <c r="A84" s="472"/>
      <c r="B84" s="30" t="s">
        <v>82</v>
      </c>
      <c r="C84" s="31" t="s">
        <v>76</v>
      </c>
      <c r="D84" s="475"/>
      <c r="E84" s="26"/>
      <c r="F84" s="219"/>
      <c r="G84" s="219"/>
      <c r="H84" s="221"/>
      <c r="I84" s="221"/>
      <c r="J84" s="220"/>
      <c r="K84" s="219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0"/>
      <c r="W84" s="219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0"/>
      <c r="AI84" s="219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0"/>
      <c r="AU84" s="28"/>
    </row>
    <row r="85" spans="1:47" s="29" customFormat="1" ht="14.25" customHeight="1" x14ac:dyDescent="0.2">
      <c r="A85" s="472"/>
      <c r="B85" s="30" t="s">
        <v>88</v>
      </c>
      <c r="C85" s="31" t="s">
        <v>83</v>
      </c>
      <c r="D85" s="475"/>
      <c r="E85" s="26"/>
      <c r="F85" s="219"/>
      <c r="G85" s="219"/>
      <c r="H85" s="221"/>
      <c r="I85" s="221"/>
      <c r="J85" s="220"/>
      <c r="K85" s="219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0"/>
      <c r="W85" s="219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0"/>
      <c r="AI85" s="219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0"/>
      <c r="AU85" s="28"/>
    </row>
    <row r="86" spans="1:47" s="29" customFormat="1" ht="14.25" customHeight="1" x14ac:dyDescent="0.2">
      <c r="A86" s="472"/>
      <c r="B86" s="30" t="s">
        <v>89</v>
      </c>
      <c r="C86" s="31" t="s">
        <v>84</v>
      </c>
      <c r="D86" s="475"/>
      <c r="E86" s="26"/>
      <c r="F86" s="219"/>
      <c r="G86" s="219"/>
      <c r="H86" s="221"/>
      <c r="I86" s="221"/>
      <c r="J86" s="220"/>
      <c r="K86" s="219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0"/>
      <c r="W86" s="219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0"/>
      <c r="AI86" s="219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0"/>
      <c r="AU86" s="28"/>
    </row>
    <row r="87" spans="1:47" s="29" customFormat="1" ht="14.25" customHeight="1" x14ac:dyDescent="0.2">
      <c r="A87" s="472"/>
      <c r="B87" s="30" t="s">
        <v>90</v>
      </c>
      <c r="C87" s="31" t="s">
        <v>85</v>
      </c>
      <c r="D87" s="475"/>
      <c r="E87" s="26"/>
      <c r="F87" s="219"/>
      <c r="G87" s="219"/>
      <c r="H87" s="221"/>
      <c r="I87" s="221"/>
      <c r="J87" s="220"/>
      <c r="K87" s="219"/>
      <c r="L87" s="221"/>
      <c r="M87" s="221"/>
      <c r="N87" s="221"/>
      <c r="O87" s="221"/>
      <c r="P87" s="221"/>
      <c r="Q87" s="221"/>
      <c r="R87" s="221"/>
      <c r="S87" s="221"/>
      <c r="T87" s="221"/>
      <c r="U87" s="221"/>
      <c r="V87" s="220"/>
      <c r="W87" s="219"/>
      <c r="X87" s="221"/>
      <c r="Y87" s="221"/>
      <c r="Z87" s="221"/>
      <c r="AA87" s="221"/>
      <c r="AB87" s="221"/>
      <c r="AC87" s="221"/>
      <c r="AD87" s="221"/>
      <c r="AE87" s="221"/>
      <c r="AF87" s="221"/>
      <c r="AG87" s="221"/>
      <c r="AH87" s="220"/>
      <c r="AI87" s="219"/>
      <c r="AJ87" s="221"/>
      <c r="AK87" s="221"/>
      <c r="AL87" s="221"/>
      <c r="AM87" s="221"/>
      <c r="AN87" s="221"/>
      <c r="AO87" s="221"/>
      <c r="AP87" s="221"/>
      <c r="AQ87" s="221"/>
      <c r="AR87" s="221"/>
      <c r="AS87" s="221"/>
      <c r="AT87" s="220"/>
      <c r="AU87" s="28"/>
    </row>
    <row r="88" spans="1:47" s="29" customFormat="1" ht="14.25" customHeight="1" x14ac:dyDescent="0.2">
      <c r="A88" s="472"/>
      <c r="B88" s="35" t="s">
        <v>91</v>
      </c>
      <c r="C88" s="36" t="s">
        <v>86</v>
      </c>
      <c r="D88" s="475"/>
      <c r="E88" s="26"/>
      <c r="F88" s="219"/>
      <c r="G88" s="219"/>
      <c r="H88" s="221"/>
      <c r="I88" s="221"/>
      <c r="J88" s="220"/>
      <c r="K88" s="219"/>
      <c r="L88" s="221"/>
      <c r="M88" s="221"/>
      <c r="N88" s="221"/>
      <c r="O88" s="221"/>
      <c r="P88" s="221"/>
      <c r="Q88" s="221"/>
      <c r="R88" s="221"/>
      <c r="S88" s="221"/>
      <c r="T88" s="221"/>
      <c r="U88" s="221"/>
      <c r="V88" s="220"/>
      <c r="W88" s="219"/>
      <c r="X88" s="221"/>
      <c r="Y88" s="221"/>
      <c r="Z88" s="221"/>
      <c r="AA88" s="221"/>
      <c r="AB88" s="221"/>
      <c r="AC88" s="221"/>
      <c r="AD88" s="221"/>
      <c r="AE88" s="221"/>
      <c r="AF88" s="221"/>
      <c r="AG88" s="221"/>
      <c r="AH88" s="220"/>
      <c r="AI88" s="219"/>
      <c r="AJ88" s="221"/>
      <c r="AK88" s="221"/>
      <c r="AL88" s="221"/>
      <c r="AM88" s="221"/>
      <c r="AN88" s="221"/>
      <c r="AO88" s="221"/>
      <c r="AP88" s="221"/>
      <c r="AQ88" s="221"/>
      <c r="AR88" s="221"/>
      <c r="AS88" s="221"/>
      <c r="AT88" s="220"/>
      <c r="AU88" s="28"/>
    </row>
    <row r="89" spans="1:47" s="29" customFormat="1" ht="14.25" customHeight="1" thickBot="1" x14ac:dyDescent="0.25">
      <c r="A89" s="473"/>
      <c r="B89" s="40" t="s">
        <v>92</v>
      </c>
      <c r="C89" s="41" t="s">
        <v>87</v>
      </c>
      <c r="D89" s="476"/>
      <c r="E89" s="26"/>
      <c r="F89" s="42"/>
      <c r="G89" s="42"/>
      <c r="H89" s="43"/>
      <c r="I89" s="43"/>
      <c r="J89" s="44"/>
      <c r="K89" s="42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4"/>
      <c r="W89" s="42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4"/>
      <c r="AI89" s="42"/>
      <c r="AJ89" s="43"/>
      <c r="AK89" s="43"/>
      <c r="AL89" s="43"/>
      <c r="AM89" s="43"/>
      <c r="AN89" s="43"/>
      <c r="AO89" s="43"/>
      <c r="AP89" s="43"/>
      <c r="AQ89" s="43"/>
      <c r="AR89" s="43"/>
      <c r="AS89" s="43"/>
      <c r="AT89" s="44"/>
      <c r="AU89" s="28"/>
    </row>
    <row r="90" spans="1:47" ht="15" thickBot="1" x14ac:dyDescent="0.25">
      <c r="A90" s="27"/>
      <c r="B90" s="27"/>
      <c r="C90" s="27"/>
      <c r="D90" s="27"/>
      <c r="E90" s="26"/>
      <c r="AU90" s="27"/>
    </row>
    <row r="91" spans="1:47" s="29" customFormat="1" ht="29.25" customHeight="1" thickBot="1" x14ac:dyDescent="0.25">
      <c r="A91" s="79" t="s">
        <v>95</v>
      </c>
      <c r="B91" s="80"/>
      <c r="C91" s="80"/>
      <c r="D91" s="81"/>
      <c r="E91" s="26"/>
      <c r="F91" s="82">
        <f>SUM(F92:F102)</f>
        <v>0</v>
      </c>
      <c r="G91" s="82">
        <f t="shared" ref="G91:AT91" si="7">SUM(G92:G102)</f>
        <v>0</v>
      </c>
      <c r="H91" s="83">
        <f t="shared" si="7"/>
        <v>0</v>
      </c>
      <c r="I91" s="83">
        <f t="shared" si="7"/>
        <v>0</v>
      </c>
      <c r="J91" s="84">
        <f t="shared" si="7"/>
        <v>0</v>
      </c>
      <c r="K91" s="82">
        <f t="shared" si="7"/>
        <v>0</v>
      </c>
      <c r="L91" s="83">
        <f t="shared" si="7"/>
        <v>0</v>
      </c>
      <c r="M91" s="83">
        <f t="shared" si="7"/>
        <v>0</v>
      </c>
      <c r="N91" s="83">
        <f t="shared" si="7"/>
        <v>0</v>
      </c>
      <c r="O91" s="83">
        <f t="shared" si="7"/>
        <v>0</v>
      </c>
      <c r="P91" s="83">
        <f t="shared" si="7"/>
        <v>0</v>
      </c>
      <c r="Q91" s="83">
        <f t="shared" si="7"/>
        <v>0</v>
      </c>
      <c r="R91" s="83">
        <f t="shared" si="7"/>
        <v>0</v>
      </c>
      <c r="S91" s="83">
        <f t="shared" si="7"/>
        <v>0</v>
      </c>
      <c r="T91" s="83">
        <f t="shared" si="7"/>
        <v>0</v>
      </c>
      <c r="U91" s="83">
        <f t="shared" si="7"/>
        <v>0</v>
      </c>
      <c r="V91" s="84">
        <f t="shared" si="7"/>
        <v>0</v>
      </c>
      <c r="W91" s="82">
        <f t="shared" si="7"/>
        <v>0</v>
      </c>
      <c r="X91" s="83">
        <f t="shared" si="7"/>
        <v>0</v>
      </c>
      <c r="Y91" s="83">
        <f t="shared" si="7"/>
        <v>0</v>
      </c>
      <c r="Z91" s="83">
        <f t="shared" si="7"/>
        <v>0</v>
      </c>
      <c r="AA91" s="83">
        <f t="shared" si="7"/>
        <v>0</v>
      </c>
      <c r="AB91" s="83">
        <f t="shared" si="7"/>
        <v>0</v>
      </c>
      <c r="AC91" s="83">
        <f t="shared" si="7"/>
        <v>0</v>
      </c>
      <c r="AD91" s="83">
        <f t="shared" si="7"/>
        <v>0</v>
      </c>
      <c r="AE91" s="83">
        <f t="shared" si="7"/>
        <v>0</v>
      </c>
      <c r="AF91" s="83">
        <f t="shared" si="7"/>
        <v>0</v>
      </c>
      <c r="AG91" s="83">
        <f t="shared" si="7"/>
        <v>0</v>
      </c>
      <c r="AH91" s="84">
        <f t="shared" si="7"/>
        <v>0</v>
      </c>
      <c r="AI91" s="82">
        <f t="shared" si="7"/>
        <v>0</v>
      </c>
      <c r="AJ91" s="83">
        <f t="shared" si="7"/>
        <v>0</v>
      </c>
      <c r="AK91" s="83">
        <f t="shared" si="7"/>
        <v>0</v>
      </c>
      <c r="AL91" s="83">
        <f t="shared" si="7"/>
        <v>0</v>
      </c>
      <c r="AM91" s="83">
        <f t="shared" si="7"/>
        <v>0</v>
      </c>
      <c r="AN91" s="83">
        <f t="shared" si="7"/>
        <v>0</v>
      </c>
      <c r="AO91" s="83">
        <f t="shared" si="7"/>
        <v>0</v>
      </c>
      <c r="AP91" s="83">
        <f t="shared" si="7"/>
        <v>0</v>
      </c>
      <c r="AQ91" s="83">
        <f t="shared" si="7"/>
        <v>0</v>
      </c>
      <c r="AR91" s="83">
        <f t="shared" si="7"/>
        <v>0</v>
      </c>
      <c r="AS91" s="83">
        <f t="shared" si="7"/>
        <v>0</v>
      </c>
      <c r="AT91" s="84">
        <f t="shared" si="7"/>
        <v>0</v>
      </c>
      <c r="AU91" s="28"/>
    </row>
    <row r="92" spans="1:47" ht="14.25" customHeight="1" x14ac:dyDescent="0.2">
      <c r="A92" s="471"/>
      <c r="B92" s="30" t="s">
        <v>77</v>
      </c>
      <c r="C92" s="31" t="s">
        <v>71</v>
      </c>
      <c r="D92" s="474" t="s">
        <v>54</v>
      </c>
      <c r="E92" s="26"/>
      <c r="F92" s="32"/>
      <c r="G92" s="32"/>
      <c r="H92" s="33"/>
      <c r="I92" s="33"/>
      <c r="J92" s="34"/>
      <c r="K92" s="32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4"/>
      <c r="W92" s="32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4"/>
      <c r="AI92" s="32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4"/>
      <c r="AU92" s="45"/>
    </row>
    <row r="93" spans="1:47" ht="14.25" customHeight="1" x14ac:dyDescent="0.2">
      <c r="A93" s="472"/>
      <c r="B93" s="30" t="s">
        <v>78</v>
      </c>
      <c r="C93" s="31" t="s">
        <v>72</v>
      </c>
      <c r="D93" s="475"/>
      <c r="E93" s="26"/>
      <c r="F93" s="37"/>
      <c r="G93" s="37"/>
      <c r="H93" s="38"/>
      <c r="I93" s="38"/>
      <c r="J93" s="39"/>
      <c r="K93" s="37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9"/>
      <c r="W93" s="37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9"/>
      <c r="AI93" s="37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9"/>
      <c r="AU93" s="45"/>
    </row>
    <row r="94" spans="1:47" ht="14.25" customHeight="1" x14ac:dyDescent="0.2">
      <c r="A94" s="472"/>
      <c r="B94" s="30" t="s">
        <v>79</v>
      </c>
      <c r="C94" s="31" t="s">
        <v>73</v>
      </c>
      <c r="D94" s="475"/>
      <c r="E94" s="26"/>
      <c r="F94" s="37"/>
      <c r="G94" s="37"/>
      <c r="H94" s="38"/>
      <c r="I94" s="38"/>
      <c r="J94" s="39"/>
      <c r="K94" s="37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9"/>
      <c r="W94" s="37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9"/>
      <c r="AI94" s="37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9"/>
      <c r="AU94" s="45"/>
    </row>
    <row r="95" spans="1:47" ht="14.25" customHeight="1" x14ac:dyDescent="0.2">
      <c r="A95" s="472"/>
      <c r="B95" s="30" t="s">
        <v>80</v>
      </c>
      <c r="C95" s="31" t="s">
        <v>74</v>
      </c>
      <c r="D95" s="475"/>
      <c r="E95" s="26"/>
      <c r="F95" s="37"/>
      <c r="G95" s="37"/>
      <c r="H95" s="38"/>
      <c r="I95" s="38"/>
      <c r="J95" s="39"/>
      <c r="K95" s="37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9"/>
      <c r="W95" s="37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9"/>
      <c r="AI95" s="37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9"/>
      <c r="AU95" s="45"/>
    </row>
    <row r="96" spans="1:47" s="29" customFormat="1" ht="14.25" customHeight="1" x14ac:dyDescent="0.2">
      <c r="A96" s="472"/>
      <c r="B96" s="30" t="s">
        <v>81</v>
      </c>
      <c r="C96" s="31" t="s">
        <v>75</v>
      </c>
      <c r="D96" s="475"/>
      <c r="E96" s="26"/>
      <c r="F96" s="37"/>
      <c r="G96" s="37"/>
      <c r="H96" s="38"/>
      <c r="I96" s="38"/>
      <c r="J96" s="39"/>
      <c r="K96" s="37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9"/>
      <c r="W96" s="37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9"/>
      <c r="AI96" s="37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9"/>
      <c r="AU96" s="28"/>
    </row>
    <row r="97" spans="1:47" s="29" customFormat="1" ht="14.25" customHeight="1" x14ac:dyDescent="0.2">
      <c r="A97" s="472"/>
      <c r="B97" s="30" t="s">
        <v>82</v>
      </c>
      <c r="C97" s="31" t="s">
        <v>76</v>
      </c>
      <c r="D97" s="475"/>
      <c r="E97" s="26"/>
      <c r="F97" s="219"/>
      <c r="G97" s="219"/>
      <c r="H97" s="221"/>
      <c r="I97" s="221"/>
      <c r="J97" s="220"/>
      <c r="K97" s="219"/>
      <c r="L97" s="221"/>
      <c r="M97" s="221"/>
      <c r="N97" s="221"/>
      <c r="O97" s="221"/>
      <c r="P97" s="221"/>
      <c r="Q97" s="221"/>
      <c r="R97" s="221"/>
      <c r="S97" s="221"/>
      <c r="T97" s="221"/>
      <c r="U97" s="221"/>
      <c r="V97" s="220"/>
      <c r="W97" s="219"/>
      <c r="X97" s="221"/>
      <c r="Y97" s="221"/>
      <c r="Z97" s="221"/>
      <c r="AA97" s="221"/>
      <c r="AB97" s="221"/>
      <c r="AC97" s="221"/>
      <c r="AD97" s="221"/>
      <c r="AE97" s="221"/>
      <c r="AF97" s="221"/>
      <c r="AG97" s="221"/>
      <c r="AH97" s="220"/>
      <c r="AI97" s="219"/>
      <c r="AJ97" s="221"/>
      <c r="AK97" s="221"/>
      <c r="AL97" s="221"/>
      <c r="AM97" s="221"/>
      <c r="AN97" s="221"/>
      <c r="AO97" s="221"/>
      <c r="AP97" s="221"/>
      <c r="AQ97" s="221"/>
      <c r="AR97" s="221"/>
      <c r="AS97" s="221"/>
      <c r="AT97" s="220"/>
      <c r="AU97" s="28"/>
    </row>
    <row r="98" spans="1:47" s="29" customFormat="1" ht="14.25" customHeight="1" x14ac:dyDescent="0.2">
      <c r="A98" s="472"/>
      <c r="B98" s="30" t="s">
        <v>88</v>
      </c>
      <c r="C98" s="31" t="s">
        <v>83</v>
      </c>
      <c r="D98" s="475"/>
      <c r="E98" s="26"/>
      <c r="F98" s="219"/>
      <c r="G98" s="219"/>
      <c r="H98" s="221"/>
      <c r="I98" s="221"/>
      <c r="J98" s="220"/>
      <c r="K98" s="219"/>
      <c r="L98" s="221"/>
      <c r="M98" s="221"/>
      <c r="N98" s="221"/>
      <c r="O98" s="221"/>
      <c r="P98" s="221"/>
      <c r="Q98" s="221"/>
      <c r="R98" s="221"/>
      <c r="S98" s="221"/>
      <c r="T98" s="221"/>
      <c r="U98" s="221"/>
      <c r="V98" s="220"/>
      <c r="W98" s="219"/>
      <c r="X98" s="221"/>
      <c r="Y98" s="221"/>
      <c r="Z98" s="221"/>
      <c r="AA98" s="221"/>
      <c r="AB98" s="221"/>
      <c r="AC98" s="221"/>
      <c r="AD98" s="221"/>
      <c r="AE98" s="221"/>
      <c r="AF98" s="221"/>
      <c r="AG98" s="221"/>
      <c r="AH98" s="220"/>
      <c r="AI98" s="219"/>
      <c r="AJ98" s="221"/>
      <c r="AK98" s="221"/>
      <c r="AL98" s="221"/>
      <c r="AM98" s="221"/>
      <c r="AN98" s="221"/>
      <c r="AO98" s="221"/>
      <c r="AP98" s="221"/>
      <c r="AQ98" s="221"/>
      <c r="AR98" s="221"/>
      <c r="AS98" s="221"/>
      <c r="AT98" s="220"/>
      <c r="AU98" s="28"/>
    </row>
    <row r="99" spans="1:47" s="29" customFormat="1" ht="14.25" customHeight="1" x14ac:dyDescent="0.2">
      <c r="A99" s="472"/>
      <c r="B99" s="30" t="s">
        <v>89</v>
      </c>
      <c r="C99" s="31" t="s">
        <v>84</v>
      </c>
      <c r="D99" s="475"/>
      <c r="E99" s="26"/>
      <c r="F99" s="219"/>
      <c r="G99" s="219"/>
      <c r="H99" s="221"/>
      <c r="I99" s="221"/>
      <c r="J99" s="220"/>
      <c r="K99" s="219"/>
      <c r="L99" s="221"/>
      <c r="M99" s="221"/>
      <c r="N99" s="221"/>
      <c r="O99" s="221"/>
      <c r="P99" s="221"/>
      <c r="Q99" s="221"/>
      <c r="R99" s="221"/>
      <c r="S99" s="221"/>
      <c r="T99" s="221"/>
      <c r="U99" s="221"/>
      <c r="V99" s="220"/>
      <c r="W99" s="219"/>
      <c r="X99" s="221"/>
      <c r="Y99" s="221"/>
      <c r="Z99" s="221"/>
      <c r="AA99" s="221"/>
      <c r="AB99" s="221"/>
      <c r="AC99" s="221"/>
      <c r="AD99" s="221"/>
      <c r="AE99" s="221"/>
      <c r="AF99" s="221"/>
      <c r="AG99" s="221"/>
      <c r="AH99" s="220"/>
      <c r="AI99" s="219"/>
      <c r="AJ99" s="221"/>
      <c r="AK99" s="221"/>
      <c r="AL99" s="221"/>
      <c r="AM99" s="221"/>
      <c r="AN99" s="221"/>
      <c r="AO99" s="221"/>
      <c r="AP99" s="221"/>
      <c r="AQ99" s="221"/>
      <c r="AR99" s="221"/>
      <c r="AS99" s="221"/>
      <c r="AT99" s="220"/>
      <c r="AU99" s="28"/>
    </row>
    <row r="100" spans="1:47" s="29" customFormat="1" ht="14.25" customHeight="1" x14ac:dyDescent="0.2">
      <c r="A100" s="472"/>
      <c r="B100" s="30" t="s">
        <v>90</v>
      </c>
      <c r="C100" s="31" t="s">
        <v>85</v>
      </c>
      <c r="D100" s="475"/>
      <c r="E100" s="26"/>
      <c r="F100" s="219"/>
      <c r="G100" s="219"/>
      <c r="H100" s="221"/>
      <c r="I100" s="221"/>
      <c r="J100" s="220"/>
      <c r="K100" s="219"/>
      <c r="L100" s="221"/>
      <c r="M100" s="221"/>
      <c r="N100" s="221"/>
      <c r="O100" s="221"/>
      <c r="P100" s="221"/>
      <c r="Q100" s="221"/>
      <c r="R100" s="221"/>
      <c r="S100" s="221"/>
      <c r="T100" s="221"/>
      <c r="U100" s="221"/>
      <c r="V100" s="220"/>
      <c r="W100" s="219"/>
      <c r="X100" s="221"/>
      <c r="Y100" s="221"/>
      <c r="Z100" s="221"/>
      <c r="AA100" s="221"/>
      <c r="AB100" s="221"/>
      <c r="AC100" s="221"/>
      <c r="AD100" s="221"/>
      <c r="AE100" s="221"/>
      <c r="AF100" s="221"/>
      <c r="AG100" s="221"/>
      <c r="AH100" s="220"/>
      <c r="AI100" s="219"/>
      <c r="AJ100" s="221"/>
      <c r="AK100" s="221"/>
      <c r="AL100" s="221"/>
      <c r="AM100" s="221"/>
      <c r="AN100" s="221"/>
      <c r="AO100" s="221"/>
      <c r="AP100" s="221"/>
      <c r="AQ100" s="221"/>
      <c r="AR100" s="221"/>
      <c r="AS100" s="221"/>
      <c r="AT100" s="220"/>
      <c r="AU100" s="28"/>
    </row>
    <row r="101" spans="1:47" s="29" customFormat="1" ht="14.25" customHeight="1" x14ac:dyDescent="0.2">
      <c r="A101" s="472"/>
      <c r="B101" s="35" t="s">
        <v>91</v>
      </c>
      <c r="C101" s="36" t="s">
        <v>86</v>
      </c>
      <c r="D101" s="475"/>
      <c r="E101" s="26"/>
      <c r="F101" s="219"/>
      <c r="G101" s="219"/>
      <c r="H101" s="221"/>
      <c r="I101" s="221"/>
      <c r="J101" s="220"/>
      <c r="K101" s="219"/>
      <c r="L101" s="221"/>
      <c r="M101" s="221"/>
      <c r="N101" s="221"/>
      <c r="O101" s="221"/>
      <c r="P101" s="221"/>
      <c r="Q101" s="221"/>
      <c r="R101" s="221"/>
      <c r="S101" s="221"/>
      <c r="T101" s="221"/>
      <c r="U101" s="221"/>
      <c r="V101" s="220"/>
      <c r="W101" s="219"/>
      <c r="X101" s="221"/>
      <c r="Y101" s="221"/>
      <c r="Z101" s="221"/>
      <c r="AA101" s="221"/>
      <c r="AB101" s="221"/>
      <c r="AC101" s="221"/>
      <c r="AD101" s="221"/>
      <c r="AE101" s="221"/>
      <c r="AF101" s="221"/>
      <c r="AG101" s="221"/>
      <c r="AH101" s="220"/>
      <c r="AI101" s="219"/>
      <c r="AJ101" s="221"/>
      <c r="AK101" s="221"/>
      <c r="AL101" s="221"/>
      <c r="AM101" s="221"/>
      <c r="AN101" s="221"/>
      <c r="AO101" s="221"/>
      <c r="AP101" s="221"/>
      <c r="AQ101" s="221"/>
      <c r="AR101" s="221"/>
      <c r="AS101" s="221"/>
      <c r="AT101" s="220"/>
      <c r="AU101" s="28"/>
    </row>
    <row r="102" spans="1:47" s="29" customFormat="1" ht="14.25" customHeight="1" thickBot="1" x14ac:dyDescent="0.25">
      <c r="A102" s="473"/>
      <c r="B102" s="40" t="s">
        <v>92</v>
      </c>
      <c r="C102" s="41" t="s">
        <v>87</v>
      </c>
      <c r="D102" s="476"/>
      <c r="E102" s="26"/>
      <c r="F102" s="42"/>
      <c r="G102" s="42"/>
      <c r="H102" s="43"/>
      <c r="I102" s="43"/>
      <c r="J102" s="44"/>
      <c r="K102" s="42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4"/>
      <c r="W102" s="42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4"/>
      <c r="AI102" s="42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4"/>
      <c r="AU102" s="28"/>
    </row>
    <row r="103" spans="1:47" ht="15" thickBot="1" x14ac:dyDescent="0.25">
      <c r="A103" s="27"/>
      <c r="B103" s="27"/>
      <c r="C103" s="27"/>
      <c r="D103" s="27"/>
      <c r="E103" s="26"/>
      <c r="AU103" s="27"/>
    </row>
    <row r="104" spans="1:47" s="29" customFormat="1" ht="29.25" customHeight="1" thickBot="1" x14ac:dyDescent="0.25">
      <c r="A104" s="79" t="s">
        <v>94</v>
      </c>
      <c r="B104" s="80"/>
      <c r="C104" s="80"/>
      <c r="D104" s="81"/>
      <c r="E104" s="26"/>
      <c r="F104" s="82">
        <f>SUM(F105:F115)</f>
        <v>0</v>
      </c>
      <c r="G104" s="82">
        <f t="shared" ref="G104" si="8">SUM(G105:G115)</f>
        <v>0</v>
      </c>
      <c r="H104" s="83">
        <f>SUM(H105:H115)</f>
        <v>0</v>
      </c>
      <c r="I104" s="83">
        <f t="shared" ref="I104:AT104" si="9">SUM(I105:I115)</f>
        <v>0</v>
      </c>
      <c r="J104" s="84">
        <f t="shared" si="9"/>
        <v>0</v>
      </c>
      <c r="K104" s="82">
        <f t="shared" si="9"/>
        <v>0</v>
      </c>
      <c r="L104" s="83">
        <f t="shared" si="9"/>
        <v>0</v>
      </c>
      <c r="M104" s="83">
        <f t="shared" si="9"/>
        <v>0</v>
      </c>
      <c r="N104" s="83">
        <f t="shared" si="9"/>
        <v>0</v>
      </c>
      <c r="O104" s="83">
        <f t="shared" si="9"/>
        <v>0</v>
      </c>
      <c r="P104" s="83">
        <f t="shared" si="9"/>
        <v>0</v>
      </c>
      <c r="Q104" s="83">
        <f t="shared" si="9"/>
        <v>0</v>
      </c>
      <c r="R104" s="83">
        <f t="shared" si="9"/>
        <v>0</v>
      </c>
      <c r="S104" s="83">
        <f t="shared" si="9"/>
        <v>0</v>
      </c>
      <c r="T104" s="83">
        <f t="shared" si="9"/>
        <v>0</v>
      </c>
      <c r="U104" s="83">
        <f t="shared" si="9"/>
        <v>0</v>
      </c>
      <c r="V104" s="84">
        <f t="shared" si="9"/>
        <v>0</v>
      </c>
      <c r="W104" s="82">
        <f t="shared" si="9"/>
        <v>0</v>
      </c>
      <c r="X104" s="83">
        <f t="shared" si="9"/>
        <v>0</v>
      </c>
      <c r="Y104" s="83">
        <f t="shared" si="9"/>
        <v>0</v>
      </c>
      <c r="Z104" s="83">
        <f t="shared" si="9"/>
        <v>0</v>
      </c>
      <c r="AA104" s="83">
        <f t="shared" si="9"/>
        <v>0</v>
      </c>
      <c r="AB104" s="83">
        <f t="shared" si="9"/>
        <v>0</v>
      </c>
      <c r="AC104" s="83">
        <f t="shared" si="9"/>
        <v>0</v>
      </c>
      <c r="AD104" s="83">
        <f t="shared" si="9"/>
        <v>0</v>
      </c>
      <c r="AE104" s="83">
        <f t="shared" si="9"/>
        <v>0</v>
      </c>
      <c r="AF104" s="83">
        <f t="shared" si="9"/>
        <v>0</v>
      </c>
      <c r="AG104" s="83">
        <f t="shared" si="9"/>
        <v>0</v>
      </c>
      <c r="AH104" s="84">
        <f t="shared" si="9"/>
        <v>0</v>
      </c>
      <c r="AI104" s="82">
        <f t="shared" si="9"/>
        <v>0</v>
      </c>
      <c r="AJ104" s="83">
        <f t="shared" si="9"/>
        <v>0</v>
      </c>
      <c r="AK104" s="83">
        <f t="shared" si="9"/>
        <v>0</v>
      </c>
      <c r="AL104" s="83">
        <f t="shared" si="9"/>
        <v>0</v>
      </c>
      <c r="AM104" s="83">
        <f t="shared" si="9"/>
        <v>0</v>
      </c>
      <c r="AN104" s="83">
        <f t="shared" si="9"/>
        <v>0</v>
      </c>
      <c r="AO104" s="83">
        <f t="shared" si="9"/>
        <v>0</v>
      </c>
      <c r="AP104" s="83">
        <f t="shared" si="9"/>
        <v>0</v>
      </c>
      <c r="AQ104" s="83">
        <f t="shared" si="9"/>
        <v>0</v>
      </c>
      <c r="AR104" s="83">
        <f t="shared" si="9"/>
        <v>0</v>
      </c>
      <c r="AS104" s="83">
        <f t="shared" si="9"/>
        <v>0</v>
      </c>
      <c r="AT104" s="84">
        <f t="shared" si="9"/>
        <v>0</v>
      </c>
      <c r="AU104" s="28"/>
    </row>
    <row r="105" spans="1:47" ht="14.25" customHeight="1" x14ac:dyDescent="0.2">
      <c r="A105" s="471"/>
      <c r="B105" s="30" t="s">
        <v>77</v>
      </c>
      <c r="C105" s="31" t="s">
        <v>71</v>
      </c>
      <c r="D105" s="474" t="s">
        <v>54</v>
      </c>
      <c r="E105" s="26"/>
      <c r="F105" s="32"/>
      <c r="G105" s="32"/>
      <c r="H105" s="33"/>
      <c r="I105" s="33"/>
      <c r="J105" s="34"/>
      <c r="K105" s="32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4"/>
      <c r="W105" s="32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4"/>
      <c r="AI105" s="32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4"/>
      <c r="AU105" s="45"/>
    </row>
    <row r="106" spans="1:47" ht="14.25" customHeight="1" x14ac:dyDescent="0.2">
      <c r="A106" s="472"/>
      <c r="B106" s="30" t="s">
        <v>78</v>
      </c>
      <c r="C106" s="31" t="s">
        <v>72</v>
      </c>
      <c r="D106" s="475"/>
      <c r="E106" s="26"/>
      <c r="F106" s="37"/>
      <c r="G106" s="37"/>
      <c r="H106" s="38"/>
      <c r="I106" s="38"/>
      <c r="J106" s="39"/>
      <c r="K106" s="37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9"/>
      <c r="W106" s="37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9"/>
      <c r="AI106" s="37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9"/>
      <c r="AU106" s="45"/>
    </row>
    <row r="107" spans="1:47" ht="14.25" customHeight="1" x14ac:dyDescent="0.2">
      <c r="A107" s="472"/>
      <c r="B107" s="30" t="s">
        <v>79</v>
      </c>
      <c r="C107" s="31" t="s">
        <v>73</v>
      </c>
      <c r="D107" s="475"/>
      <c r="E107" s="26"/>
      <c r="F107" s="37"/>
      <c r="G107" s="37"/>
      <c r="H107" s="38"/>
      <c r="I107" s="38"/>
      <c r="J107" s="39"/>
      <c r="K107" s="37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9"/>
      <c r="W107" s="37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9"/>
      <c r="AI107" s="37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9"/>
      <c r="AU107" s="45"/>
    </row>
    <row r="108" spans="1:47" ht="14.25" customHeight="1" x14ac:dyDescent="0.2">
      <c r="A108" s="472"/>
      <c r="B108" s="30" t="s">
        <v>80</v>
      </c>
      <c r="C108" s="31" t="s">
        <v>74</v>
      </c>
      <c r="D108" s="475"/>
      <c r="E108" s="26"/>
      <c r="F108" s="37"/>
      <c r="G108" s="37"/>
      <c r="H108" s="38"/>
      <c r="I108" s="38"/>
      <c r="J108" s="39"/>
      <c r="K108" s="37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9"/>
      <c r="W108" s="37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9"/>
      <c r="AI108" s="37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9"/>
      <c r="AU108" s="45"/>
    </row>
    <row r="109" spans="1:47" ht="14.25" customHeight="1" x14ac:dyDescent="0.2">
      <c r="A109" s="472"/>
      <c r="B109" s="30" t="s">
        <v>81</v>
      </c>
      <c r="C109" s="31" t="s">
        <v>75</v>
      </c>
      <c r="D109" s="475"/>
      <c r="E109" s="26"/>
      <c r="F109" s="37"/>
      <c r="G109" s="37"/>
      <c r="H109" s="38"/>
      <c r="I109" s="38"/>
      <c r="J109" s="39"/>
      <c r="K109" s="37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9"/>
      <c r="W109" s="37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9"/>
      <c r="AI109" s="37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9"/>
      <c r="AU109" s="45"/>
    </row>
    <row r="110" spans="1:47" ht="14.25" customHeight="1" x14ac:dyDescent="0.2">
      <c r="A110" s="472"/>
      <c r="B110" s="30" t="s">
        <v>82</v>
      </c>
      <c r="C110" s="31" t="s">
        <v>76</v>
      </c>
      <c r="D110" s="475"/>
      <c r="E110" s="26"/>
      <c r="F110" s="37"/>
      <c r="G110" s="37"/>
      <c r="H110" s="38"/>
      <c r="I110" s="38"/>
      <c r="J110" s="39"/>
      <c r="K110" s="37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9"/>
      <c r="W110" s="37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9"/>
      <c r="AI110" s="37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9"/>
      <c r="AU110" s="45"/>
    </row>
    <row r="111" spans="1:47" ht="14.25" customHeight="1" x14ac:dyDescent="0.2">
      <c r="A111" s="472"/>
      <c r="B111" s="30" t="s">
        <v>88</v>
      </c>
      <c r="C111" s="31" t="s">
        <v>83</v>
      </c>
      <c r="D111" s="475"/>
      <c r="E111" s="26"/>
      <c r="F111" s="37"/>
      <c r="G111" s="37"/>
      <c r="H111" s="38"/>
      <c r="I111" s="38"/>
      <c r="J111" s="39"/>
      <c r="K111" s="37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9"/>
      <c r="W111" s="37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9"/>
      <c r="AI111" s="37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9"/>
      <c r="AU111" s="45"/>
    </row>
    <row r="112" spans="1:47" ht="14.25" customHeight="1" x14ac:dyDescent="0.2">
      <c r="A112" s="472"/>
      <c r="B112" s="30" t="s">
        <v>89</v>
      </c>
      <c r="C112" s="31" t="s">
        <v>84</v>
      </c>
      <c r="D112" s="475"/>
      <c r="E112" s="26"/>
      <c r="F112" s="37"/>
      <c r="G112" s="37"/>
      <c r="H112" s="38"/>
      <c r="I112" s="38"/>
      <c r="J112" s="39"/>
      <c r="K112" s="37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9"/>
      <c r="W112" s="37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9"/>
      <c r="AI112" s="37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9"/>
      <c r="AU112" s="45"/>
    </row>
    <row r="113" spans="1:47" ht="14.25" customHeight="1" x14ac:dyDescent="0.2">
      <c r="A113" s="472"/>
      <c r="B113" s="30" t="s">
        <v>90</v>
      </c>
      <c r="C113" s="31" t="s">
        <v>85</v>
      </c>
      <c r="D113" s="475"/>
      <c r="E113" s="26"/>
      <c r="F113" s="37"/>
      <c r="G113" s="37"/>
      <c r="H113" s="38"/>
      <c r="I113" s="38"/>
      <c r="J113" s="39"/>
      <c r="K113" s="37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9"/>
      <c r="W113" s="37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9"/>
      <c r="AI113" s="37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9"/>
      <c r="AU113" s="45"/>
    </row>
    <row r="114" spans="1:47" s="29" customFormat="1" ht="14.25" customHeight="1" x14ac:dyDescent="0.2">
      <c r="A114" s="472"/>
      <c r="B114" s="35" t="s">
        <v>91</v>
      </c>
      <c r="C114" s="36" t="s">
        <v>86</v>
      </c>
      <c r="D114" s="475"/>
      <c r="E114" s="26"/>
      <c r="F114" s="37"/>
      <c r="G114" s="37"/>
      <c r="H114" s="38"/>
      <c r="I114" s="38"/>
      <c r="J114" s="39"/>
      <c r="K114" s="37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9"/>
      <c r="W114" s="37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9"/>
      <c r="AI114" s="37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9"/>
      <c r="AU114" s="28"/>
    </row>
    <row r="115" spans="1:47" s="29" customFormat="1" ht="14.25" customHeight="1" thickBot="1" x14ac:dyDescent="0.25">
      <c r="A115" s="473"/>
      <c r="B115" s="40" t="s">
        <v>92</v>
      </c>
      <c r="C115" s="41" t="s">
        <v>87</v>
      </c>
      <c r="D115" s="476"/>
      <c r="E115" s="26"/>
      <c r="F115" s="42"/>
      <c r="G115" s="42"/>
      <c r="H115" s="43"/>
      <c r="I115" s="43"/>
      <c r="J115" s="44"/>
      <c r="K115" s="42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4"/>
      <c r="W115" s="42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4"/>
      <c r="AI115" s="42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4"/>
      <c r="AU115" s="28"/>
    </row>
    <row r="116" spans="1:47" ht="15" thickBot="1" x14ac:dyDescent="0.25">
      <c r="A116" s="27"/>
      <c r="B116" s="27"/>
      <c r="C116" s="27"/>
      <c r="D116" s="27"/>
      <c r="E116" s="26"/>
      <c r="AU116" s="27"/>
    </row>
    <row r="117" spans="1:47" s="29" customFormat="1" ht="27" customHeight="1" thickBot="1" x14ac:dyDescent="0.25">
      <c r="A117" s="79" t="s">
        <v>93</v>
      </c>
      <c r="B117" s="80"/>
      <c r="C117" s="80"/>
      <c r="D117" s="81"/>
      <c r="E117" s="26"/>
      <c r="F117" s="82">
        <f>SUM(F118:F128)</f>
        <v>0</v>
      </c>
      <c r="G117" s="82">
        <f t="shared" ref="G117:AT117" si="10">SUM(G118:G128)</f>
        <v>0</v>
      </c>
      <c r="H117" s="83">
        <f t="shared" si="10"/>
        <v>0</v>
      </c>
      <c r="I117" s="83">
        <f t="shared" si="10"/>
        <v>0</v>
      </c>
      <c r="J117" s="84">
        <f t="shared" si="10"/>
        <v>0</v>
      </c>
      <c r="K117" s="82">
        <f t="shared" si="10"/>
        <v>0</v>
      </c>
      <c r="L117" s="83">
        <f t="shared" si="10"/>
        <v>0</v>
      </c>
      <c r="M117" s="83">
        <f t="shared" si="10"/>
        <v>0</v>
      </c>
      <c r="N117" s="83">
        <f t="shared" si="10"/>
        <v>0</v>
      </c>
      <c r="O117" s="83">
        <f t="shared" si="10"/>
        <v>0</v>
      </c>
      <c r="P117" s="83">
        <f t="shared" si="10"/>
        <v>0</v>
      </c>
      <c r="Q117" s="83">
        <f t="shared" si="10"/>
        <v>0</v>
      </c>
      <c r="R117" s="83">
        <f t="shared" si="10"/>
        <v>0</v>
      </c>
      <c r="S117" s="83">
        <f t="shared" si="10"/>
        <v>0</v>
      </c>
      <c r="T117" s="83">
        <f t="shared" si="10"/>
        <v>0</v>
      </c>
      <c r="U117" s="83">
        <f t="shared" si="10"/>
        <v>0</v>
      </c>
      <c r="V117" s="84">
        <f t="shared" si="10"/>
        <v>0</v>
      </c>
      <c r="W117" s="82">
        <f t="shared" si="10"/>
        <v>0</v>
      </c>
      <c r="X117" s="83">
        <f t="shared" si="10"/>
        <v>0</v>
      </c>
      <c r="Y117" s="83">
        <f t="shared" si="10"/>
        <v>0</v>
      </c>
      <c r="Z117" s="83">
        <f t="shared" si="10"/>
        <v>0</v>
      </c>
      <c r="AA117" s="83">
        <f t="shared" si="10"/>
        <v>0</v>
      </c>
      <c r="AB117" s="83">
        <f t="shared" si="10"/>
        <v>0</v>
      </c>
      <c r="AC117" s="83">
        <f t="shared" si="10"/>
        <v>0</v>
      </c>
      <c r="AD117" s="83">
        <f t="shared" si="10"/>
        <v>0</v>
      </c>
      <c r="AE117" s="83">
        <f t="shared" si="10"/>
        <v>0</v>
      </c>
      <c r="AF117" s="83">
        <f t="shared" si="10"/>
        <v>0</v>
      </c>
      <c r="AG117" s="83">
        <f t="shared" si="10"/>
        <v>0</v>
      </c>
      <c r="AH117" s="84">
        <f t="shared" si="10"/>
        <v>0</v>
      </c>
      <c r="AI117" s="82">
        <f t="shared" si="10"/>
        <v>0</v>
      </c>
      <c r="AJ117" s="83">
        <f t="shared" si="10"/>
        <v>0</v>
      </c>
      <c r="AK117" s="83">
        <f t="shared" si="10"/>
        <v>0</v>
      </c>
      <c r="AL117" s="83">
        <f t="shared" si="10"/>
        <v>0</v>
      </c>
      <c r="AM117" s="83">
        <f t="shared" si="10"/>
        <v>0</v>
      </c>
      <c r="AN117" s="83">
        <f t="shared" si="10"/>
        <v>0</v>
      </c>
      <c r="AO117" s="83">
        <f t="shared" si="10"/>
        <v>0</v>
      </c>
      <c r="AP117" s="83">
        <f t="shared" si="10"/>
        <v>0</v>
      </c>
      <c r="AQ117" s="83">
        <f t="shared" si="10"/>
        <v>0</v>
      </c>
      <c r="AR117" s="83">
        <f t="shared" si="10"/>
        <v>0</v>
      </c>
      <c r="AS117" s="83">
        <f t="shared" si="10"/>
        <v>0</v>
      </c>
      <c r="AT117" s="84">
        <f t="shared" si="10"/>
        <v>0</v>
      </c>
      <c r="AU117" s="28"/>
    </row>
    <row r="118" spans="1:47" ht="14.25" customHeight="1" x14ac:dyDescent="0.2">
      <c r="A118" s="477"/>
      <c r="B118" s="30" t="s">
        <v>77</v>
      </c>
      <c r="C118" s="31" t="s">
        <v>71</v>
      </c>
      <c r="D118" s="474" t="s">
        <v>54</v>
      </c>
      <c r="E118" s="26"/>
      <c r="F118" s="32"/>
      <c r="G118" s="32"/>
      <c r="H118" s="33"/>
      <c r="I118" s="33"/>
      <c r="J118" s="34"/>
      <c r="K118" s="32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4"/>
      <c r="W118" s="32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4"/>
      <c r="AI118" s="32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4"/>
      <c r="AU118" s="45"/>
    </row>
    <row r="119" spans="1:47" x14ac:dyDescent="0.2">
      <c r="A119" s="478"/>
      <c r="B119" s="30" t="s">
        <v>78</v>
      </c>
      <c r="C119" s="31" t="s">
        <v>72</v>
      </c>
      <c r="D119" s="475"/>
      <c r="E119" s="26"/>
      <c r="F119" s="37"/>
      <c r="G119" s="37"/>
      <c r="H119" s="38"/>
      <c r="I119" s="38"/>
      <c r="J119" s="39"/>
      <c r="K119" s="37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9"/>
      <c r="W119" s="37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9"/>
      <c r="AI119" s="37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9"/>
      <c r="AU119" s="45"/>
    </row>
    <row r="120" spans="1:47" x14ac:dyDescent="0.2">
      <c r="A120" s="478"/>
      <c r="B120" s="30" t="s">
        <v>79</v>
      </c>
      <c r="C120" s="31" t="s">
        <v>73</v>
      </c>
      <c r="D120" s="475"/>
      <c r="E120" s="26"/>
      <c r="F120" s="37"/>
      <c r="G120" s="37"/>
      <c r="H120" s="38"/>
      <c r="I120" s="38"/>
      <c r="J120" s="39"/>
      <c r="K120" s="37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9"/>
      <c r="W120" s="37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9"/>
      <c r="AI120" s="37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9"/>
      <c r="AU120" s="45"/>
    </row>
    <row r="121" spans="1:47" x14ac:dyDescent="0.2">
      <c r="A121" s="478"/>
      <c r="B121" s="30" t="s">
        <v>80</v>
      </c>
      <c r="C121" s="31" t="s">
        <v>74</v>
      </c>
      <c r="D121" s="475"/>
      <c r="E121" s="26"/>
      <c r="F121" s="37"/>
      <c r="G121" s="37"/>
      <c r="H121" s="38"/>
      <c r="I121" s="38"/>
      <c r="J121" s="39"/>
      <c r="K121" s="37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9"/>
      <c r="W121" s="37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9"/>
      <c r="AI121" s="37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9"/>
      <c r="AU121" s="45"/>
    </row>
    <row r="122" spans="1:47" x14ac:dyDescent="0.2">
      <c r="A122" s="478"/>
      <c r="B122" s="30" t="s">
        <v>81</v>
      </c>
      <c r="C122" s="31" t="s">
        <v>75</v>
      </c>
      <c r="D122" s="475"/>
      <c r="E122" s="26"/>
      <c r="F122" s="37"/>
      <c r="G122" s="37"/>
      <c r="H122" s="38"/>
      <c r="I122" s="38"/>
      <c r="J122" s="39"/>
      <c r="K122" s="37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9"/>
      <c r="W122" s="37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9"/>
      <c r="AI122" s="37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9"/>
      <c r="AU122" s="45"/>
    </row>
    <row r="123" spans="1:47" x14ac:dyDescent="0.2">
      <c r="A123" s="478"/>
      <c r="B123" s="30" t="s">
        <v>82</v>
      </c>
      <c r="C123" s="31" t="s">
        <v>76</v>
      </c>
      <c r="D123" s="475"/>
      <c r="E123" s="26"/>
      <c r="F123" s="37"/>
      <c r="G123" s="37"/>
      <c r="H123" s="38"/>
      <c r="I123" s="38"/>
      <c r="J123" s="39"/>
      <c r="K123" s="37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9"/>
      <c r="W123" s="37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9"/>
      <c r="AI123" s="37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9"/>
      <c r="AU123" s="45"/>
    </row>
    <row r="124" spans="1:47" x14ac:dyDescent="0.2">
      <c r="A124" s="478"/>
      <c r="B124" s="30" t="s">
        <v>88</v>
      </c>
      <c r="C124" s="31" t="s">
        <v>83</v>
      </c>
      <c r="D124" s="475"/>
      <c r="E124" s="26"/>
      <c r="F124" s="37"/>
      <c r="G124" s="37"/>
      <c r="H124" s="38"/>
      <c r="I124" s="38"/>
      <c r="J124" s="39"/>
      <c r="K124" s="37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9"/>
      <c r="W124" s="37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9"/>
      <c r="AI124" s="37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9"/>
      <c r="AU124" s="45"/>
    </row>
    <row r="125" spans="1:47" x14ac:dyDescent="0.2">
      <c r="A125" s="478"/>
      <c r="B125" s="30" t="s">
        <v>89</v>
      </c>
      <c r="C125" s="31" t="s">
        <v>84</v>
      </c>
      <c r="D125" s="475"/>
      <c r="E125" s="26"/>
      <c r="F125" s="37"/>
      <c r="G125" s="37"/>
      <c r="H125" s="38"/>
      <c r="I125" s="38"/>
      <c r="J125" s="39"/>
      <c r="K125" s="37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9"/>
      <c r="W125" s="37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9"/>
      <c r="AI125" s="37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9"/>
      <c r="AU125" s="45"/>
    </row>
    <row r="126" spans="1:47" x14ac:dyDescent="0.2">
      <c r="A126" s="478"/>
      <c r="B126" s="30" t="s">
        <v>90</v>
      </c>
      <c r="C126" s="31" t="s">
        <v>85</v>
      </c>
      <c r="D126" s="475"/>
      <c r="E126" s="26"/>
      <c r="F126" s="37"/>
      <c r="G126" s="37"/>
      <c r="H126" s="38"/>
      <c r="I126" s="38"/>
      <c r="J126" s="39"/>
      <c r="K126" s="37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9"/>
      <c r="W126" s="37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9"/>
      <c r="AI126" s="37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9"/>
      <c r="AU126" s="45"/>
    </row>
    <row r="127" spans="1:47" x14ac:dyDescent="0.2">
      <c r="A127" s="478"/>
      <c r="B127" s="35" t="s">
        <v>91</v>
      </c>
      <c r="C127" s="36" t="s">
        <v>86</v>
      </c>
      <c r="D127" s="475"/>
      <c r="E127" s="26"/>
      <c r="F127" s="37"/>
      <c r="G127" s="37"/>
      <c r="H127" s="38"/>
      <c r="I127" s="38"/>
      <c r="J127" s="39"/>
      <c r="K127" s="37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9"/>
      <c r="W127" s="37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9"/>
      <c r="AI127" s="37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9"/>
      <c r="AU127" s="45"/>
    </row>
    <row r="128" spans="1:47" s="29" customFormat="1" ht="15.75" thickBot="1" x14ac:dyDescent="0.25">
      <c r="A128" s="479"/>
      <c r="B128" s="40" t="s">
        <v>92</v>
      </c>
      <c r="C128" s="41" t="s">
        <v>87</v>
      </c>
      <c r="D128" s="476"/>
      <c r="E128" s="26"/>
      <c r="F128" s="42"/>
      <c r="G128" s="42"/>
      <c r="H128" s="43"/>
      <c r="I128" s="43"/>
      <c r="J128" s="44"/>
      <c r="K128" s="42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4"/>
      <c r="W128" s="42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4"/>
      <c r="AI128" s="42"/>
      <c r="AJ128" s="43"/>
      <c r="AK128" s="43"/>
      <c r="AL128" s="43"/>
      <c r="AM128" s="43"/>
      <c r="AN128" s="43"/>
      <c r="AO128" s="43"/>
      <c r="AP128" s="43"/>
      <c r="AQ128" s="43"/>
      <c r="AR128" s="43"/>
      <c r="AS128" s="43"/>
      <c r="AT128" s="44"/>
      <c r="AU128" s="28"/>
    </row>
    <row r="129" spans="1:47" ht="15" thickBot="1" x14ac:dyDescent="0.25">
      <c r="A129" s="27"/>
      <c r="B129" s="27"/>
      <c r="C129" s="27"/>
      <c r="D129" s="27"/>
      <c r="E129" s="26"/>
      <c r="AU129" s="27"/>
    </row>
    <row r="130" spans="1:47" s="29" customFormat="1" ht="54" customHeight="1" thickBot="1" x14ac:dyDescent="0.25">
      <c r="A130" s="85" t="s">
        <v>113</v>
      </c>
      <c r="B130" s="86"/>
      <c r="C130" s="86"/>
      <c r="D130" s="87"/>
      <c r="E130" s="26"/>
      <c r="F130" s="88">
        <f>F78+F91+F104+F117</f>
        <v>0</v>
      </c>
      <c r="G130" s="222">
        <f t="shared" ref="G130:AT130" si="11">G78+G91+G104+G117</f>
        <v>0</v>
      </c>
      <c r="H130" s="89">
        <f t="shared" si="11"/>
        <v>0</v>
      </c>
      <c r="I130" s="89">
        <f t="shared" si="11"/>
        <v>0</v>
      </c>
      <c r="J130" s="223">
        <f t="shared" si="11"/>
        <v>0</v>
      </c>
      <c r="K130" s="222">
        <f t="shared" si="11"/>
        <v>0</v>
      </c>
      <c r="L130" s="89">
        <f t="shared" si="11"/>
        <v>0</v>
      </c>
      <c r="M130" s="89">
        <f t="shared" si="11"/>
        <v>0</v>
      </c>
      <c r="N130" s="89">
        <f t="shared" si="11"/>
        <v>0</v>
      </c>
      <c r="O130" s="89">
        <f t="shared" si="11"/>
        <v>0</v>
      </c>
      <c r="P130" s="89">
        <f t="shared" si="11"/>
        <v>0</v>
      </c>
      <c r="Q130" s="89">
        <f t="shared" si="11"/>
        <v>0</v>
      </c>
      <c r="R130" s="89">
        <f t="shared" si="11"/>
        <v>0</v>
      </c>
      <c r="S130" s="89">
        <f t="shared" si="11"/>
        <v>0</v>
      </c>
      <c r="T130" s="89">
        <f t="shared" si="11"/>
        <v>0</v>
      </c>
      <c r="U130" s="89">
        <f t="shared" si="11"/>
        <v>0</v>
      </c>
      <c r="V130" s="224">
        <f t="shared" si="11"/>
        <v>0</v>
      </c>
      <c r="W130" s="222">
        <f t="shared" si="11"/>
        <v>0</v>
      </c>
      <c r="X130" s="89">
        <f t="shared" si="11"/>
        <v>0</v>
      </c>
      <c r="Y130" s="89">
        <f t="shared" si="11"/>
        <v>0</v>
      </c>
      <c r="Z130" s="89">
        <f t="shared" si="11"/>
        <v>0</v>
      </c>
      <c r="AA130" s="89">
        <f t="shared" si="11"/>
        <v>0</v>
      </c>
      <c r="AB130" s="89">
        <f t="shared" si="11"/>
        <v>0</v>
      </c>
      <c r="AC130" s="89">
        <f t="shared" si="11"/>
        <v>0</v>
      </c>
      <c r="AD130" s="89">
        <f t="shared" si="11"/>
        <v>0</v>
      </c>
      <c r="AE130" s="89">
        <f t="shared" si="11"/>
        <v>0</v>
      </c>
      <c r="AF130" s="89">
        <f t="shared" si="11"/>
        <v>0</v>
      </c>
      <c r="AG130" s="89">
        <f t="shared" si="11"/>
        <v>0</v>
      </c>
      <c r="AH130" s="224">
        <f t="shared" si="11"/>
        <v>0</v>
      </c>
      <c r="AI130" s="222">
        <f t="shared" si="11"/>
        <v>0</v>
      </c>
      <c r="AJ130" s="89">
        <f t="shared" si="11"/>
        <v>0</v>
      </c>
      <c r="AK130" s="89">
        <f t="shared" si="11"/>
        <v>0</v>
      </c>
      <c r="AL130" s="89">
        <f t="shared" si="11"/>
        <v>0</v>
      </c>
      <c r="AM130" s="89">
        <f t="shared" si="11"/>
        <v>0</v>
      </c>
      <c r="AN130" s="89">
        <f t="shared" si="11"/>
        <v>0</v>
      </c>
      <c r="AO130" s="89">
        <f t="shared" si="11"/>
        <v>0</v>
      </c>
      <c r="AP130" s="89">
        <f t="shared" si="11"/>
        <v>0</v>
      </c>
      <c r="AQ130" s="89">
        <f t="shared" si="11"/>
        <v>0</v>
      </c>
      <c r="AR130" s="89">
        <f t="shared" si="11"/>
        <v>0</v>
      </c>
      <c r="AS130" s="89">
        <f t="shared" si="11"/>
        <v>0</v>
      </c>
      <c r="AT130" s="226">
        <f t="shared" si="11"/>
        <v>0</v>
      </c>
      <c r="AU130" s="28"/>
    </row>
    <row r="131" spans="1:47" ht="15.75" thickBot="1" x14ac:dyDescent="0.25">
      <c r="A131" s="50"/>
      <c r="B131" s="48"/>
      <c r="C131" s="48"/>
      <c r="D131" s="48"/>
      <c r="E131" s="26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  <c r="X131" s="51"/>
      <c r="Y131" s="51"/>
      <c r="Z131" s="51"/>
      <c r="AA131" s="51"/>
      <c r="AB131" s="51"/>
      <c r="AC131" s="51"/>
      <c r="AD131" s="51"/>
      <c r="AE131" s="51"/>
      <c r="AF131" s="51"/>
      <c r="AG131" s="51"/>
      <c r="AH131" s="51"/>
      <c r="AI131" s="51"/>
      <c r="AJ131" s="51"/>
      <c r="AK131" s="51"/>
      <c r="AL131" s="51"/>
      <c r="AM131" s="51"/>
      <c r="AN131" s="51"/>
      <c r="AO131" s="51"/>
      <c r="AP131" s="51"/>
      <c r="AQ131" s="51"/>
      <c r="AR131" s="51"/>
      <c r="AS131" s="51"/>
      <c r="AT131" s="51"/>
      <c r="AU131" s="48"/>
    </row>
    <row r="132" spans="1:47" ht="34.5" customHeight="1" thickBot="1" x14ac:dyDescent="0.25">
      <c r="A132" s="360" t="str">
        <f>CONCATENATE("Año de gas ",YEAR(Multiplicadores!$D$33)+2)</f>
        <v>Año de gas 2028</v>
      </c>
      <c r="B132" s="361"/>
      <c r="C132" s="361"/>
      <c r="D132" s="361"/>
      <c r="E132" s="361"/>
      <c r="F132" s="361"/>
      <c r="G132" s="361"/>
      <c r="H132" s="361"/>
      <c r="I132" s="361"/>
      <c r="J132" s="361"/>
      <c r="K132" s="361"/>
      <c r="L132" s="361"/>
      <c r="M132" s="361"/>
      <c r="N132" s="361"/>
      <c r="O132" s="361"/>
      <c r="P132" s="361"/>
      <c r="Q132" s="361"/>
      <c r="R132" s="361"/>
      <c r="S132" s="361"/>
      <c r="T132" s="361"/>
      <c r="U132" s="361"/>
      <c r="V132" s="361"/>
      <c r="W132" s="361"/>
      <c r="X132" s="361"/>
      <c r="Y132" s="361"/>
      <c r="Z132" s="361"/>
      <c r="AA132" s="361"/>
      <c r="AB132" s="361"/>
      <c r="AC132" s="361"/>
      <c r="AD132" s="361"/>
      <c r="AE132" s="361"/>
      <c r="AF132" s="361"/>
      <c r="AG132" s="361"/>
      <c r="AH132" s="361"/>
      <c r="AI132" s="361"/>
      <c r="AJ132" s="361"/>
      <c r="AK132" s="361"/>
      <c r="AL132" s="361"/>
      <c r="AM132" s="361"/>
      <c r="AN132" s="361"/>
      <c r="AO132" s="361"/>
      <c r="AP132" s="361"/>
      <c r="AQ132" s="361"/>
      <c r="AR132" s="361"/>
      <c r="AS132" s="361"/>
      <c r="AT132" s="362"/>
    </row>
    <row r="133" spans="1:47" ht="15" thickBot="1" x14ac:dyDescent="0.25"/>
    <row r="134" spans="1:47" ht="39.75" customHeight="1" x14ac:dyDescent="0.2">
      <c r="A134" s="24"/>
      <c r="B134" s="25"/>
      <c r="C134" s="25"/>
      <c r="D134" s="26"/>
      <c r="E134" s="26"/>
      <c r="F134" s="65" t="s">
        <v>57</v>
      </c>
      <c r="G134" s="66" t="s">
        <v>44</v>
      </c>
      <c r="H134" s="66"/>
      <c r="I134" s="66"/>
      <c r="J134" s="66"/>
      <c r="K134" s="66" t="s">
        <v>43</v>
      </c>
      <c r="L134" s="66"/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 t="s">
        <v>124</v>
      </c>
      <c r="X134" s="66"/>
      <c r="Y134" s="66"/>
      <c r="Z134" s="66"/>
      <c r="AA134" s="66"/>
      <c r="AB134" s="66"/>
      <c r="AC134" s="66"/>
      <c r="AD134" s="66"/>
      <c r="AE134" s="66"/>
      <c r="AF134" s="66"/>
      <c r="AG134" s="66"/>
      <c r="AH134" s="66"/>
      <c r="AI134" s="66" t="s">
        <v>125</v>
      </c>
      <c r="AJ134" s="66"/>
      <c r="AK134" s="66"/>
      <c r="AL134" s="66"/>
      <c r="AM134" s="66"/>
      <c r="AN134" s="66"/>
      <c r="AO134" s="66"/>
      <c r="AP134" s="66"/>
      <c r="AQ134" s="66"/>
      <c r="AR134" s="66"/>
      <c r="AS134" s="66"/>
      <c r="AT134" s="67"/>
      <c r="AU134" s="26"/>
    </row>
    <row r="135" spans="1:47" ht="55.5" customHeight="1" thickBot="1" x14ac:dyDescent="0.25">
      <c r="A135" s="24"/>
      <c r="B135" s="25"/>
      <c r="C135" s="25"/>
      <c r="D135" s="26"/>
      <c r="E135" s="26"/>
      <c r="F135" s="68" t="s">
        <v>41</v>
      </c>
      <c r="G135" s="70" t="str">
        <f>CONCATENATE("Q4 ",YEAR(Multiplicadores!$D$33)+1)</f>
        <v>Q4 2027</v>
      </c>
      <c r="H135" s="69" t="str">
        <f>CONCATENATE("Q1 ",YEAR(Multiplicadores!$D$33)+2)</f>
        <v>Q1 2028</v>
      </c>
      <c r="I135" s="69" t="str">
        <f>CONCATENATE("Q2 ",YEAR(Multiplicadores!$D$33)+2)</f>
        <v>Q2 2028</v>
      </c>
      <c r="J135" s="69" t="str">
        <f>CONCATENATE("Q3 ",YEAR(Multiplicadores!$D$33)+2)</f>
        <v>Q3 2028</v>
      </c>
      <c r="K135" s="70" t="s">
        <v>110</v>
      </c>
      <c r="L135" s="70" t="s">
        <v>111</v>
      </c>
      <c r="M135" s="70" t="s">
        <v>112</v>
      </c>
      <c r="N135" s="70" t="s">
        <v>101</v>
      </c>
      <c r="O135" s="70" t="s">
        <v>102</v>
      </c>
      <c r="P135" s="70" t="s">
        <v>103</v>
      </c>
      <c r="Q135" s="70" t="s">
        <v>104</v>
      </c>
      <c r="R135" s="70" t="s">
        <v>105</v>
      </c>
      <c r="S135" s="70" t="s">
        <v>106</v>
      </c>
      <c r="T135" s="70" t="s">
        <v>107</v>
      </c>
      <c r="U135" s="70" t="s">
        <v>108</v>
      </c>
      <c r="V135" s="70" t="s">
        <v>109</v>
      </c>
      <c r="W135" s="70" t="s">
        <v>110</v>
      </c>
      <c r="X135" s="70" t="s">
        <v>111</v>
      </c>
      <c r="Y135" s="70" t="s">
        <v>112</v>
      </c>
      <c r="Z135" s="70" t="s">
        <v>101</v>
      </c>
      <c r="AA135" s="70" t="s">
        <v>102</v>
      </c>
      <c r="AB135" s="70" t="s">
        <v>103</v>
      </c>
      <c r="AC135" s="70" t="s">
        <v>104</v>
      </c>
      <c r="AD135" s="70" t="s">
        <v>105</v>
      </c>
      <c r="AE135" s="70" t="s">
        <v>106</v>
      </c>
      <c r="AF135" s="70" t="s">
        <v>107</v>
      </c>
      <c r="AG135" s="70" t="s">
        <v>108</v>
      </c>
      <c r="AH135" s="70" t="s">
        <v>109</v>
      </c>
      <c r="AI135" s="70" t="s">
        <v>110</v>
      </c>
      <c r="AJ135" s="70" t="s">
        <v>111</v>
      </c>
      <c r="AK135" s="70" t="s">
        <v>112</v>
      </c>
      <c r="AL135" s="70" t="s">
        <v>101</v>
      </c>
      <c r="AM135" s="70" t="s">
        <v>102</v>
      </c>
      <c r="AN135" s="70" t="s">
        <v>103</v>
      </c>
      <c r="AO135" s="70" t="s">
        <v>104</v>
      </c>
      <c r="AP135" s="70" t="s">
        <v>105</v>
      </c>
      <c r="AQ135" s="70" t="s">
        <v>106</v>
      </c>
      <c r="AR135" s="70" t="s">
        <v>107</v>
      </c>
      <c r="AS135" s="70" t="s">
        <v>108</v>
      </c>
      <c r="AT135" s="312" t="s">
        <v>109</v>
      </c>
      <c r="AU135" s="26"/>
    </row>
    <row r="136" spans="1:47" ht="47.25" customHeight="1" thickBot="1" x14ac:dyDescent="0.25">
      <c r="A136" s="75" t="s">
        <v>1</v>
      </c>
      <c r="B136" s="76" t="s">
        <v>11</v>
      </c>
      <c r="C136" s="77" t="s">
        <v>0</v>
      </c>
      <c r="D136" s="78"/>
      <c r="E136" s="26"/>
      <c r="F136" s="71" t="s">
        <v>14</v>
      </c>
      <c r="G136" s="73" t="s">
        <v>14</v>
      </c>
      <c r="H136" s="72" t="s">
        <v>14</v>
      </c>
      <c r="I136" s="72" t="s">
        <v>14</v>
      </c>
      <c r="J136" s="72" t="s">
        <v>14</v>
      </c>
      <c r="K136" s="73" t="s">
        <v>14</v>
      </c>
      <c r="L136" s="72" t="s">
        <v>14</v>
      </c>
      <c r="M136" s="72" t="s">
        <v>14</v>
      </c>
      <c r="N136" s="72" t="s">
        <v>14</v>
      </c>
      <c r="O136" s="72" t="s">
        <v>14</v>
      </c>
      <c r="P136" s="72" t="s">
        <v>14</v>
      </c>
      <c r="Q136" s="72" t="s">
        <v>14</v>
      </c>
      <c r="R136" s="72" t="s">
        <v>14</v>
      </c>
      <c r="S136" s="72" t="s">
        <v>14</v>
      </c>
      <c r="T136" s="72" t="s">
        <v>14</v>
      </c>
      <c r="U136" s="72" t="s">
        <v>14</v>
      </c>
      <c r="V136" s="72" t="s">
        <v>14</v>
      </c>
      <c r="W136" s="73" t="s">
        <v>14</v>
      </c>
      <c r="X136" s="72" t="s">
        <v>14</v>
      </c>
      <c r="Y136" s="72" t="s">
        <v>14</v>
      </c>
      <c r="Z136" s="72" t="s">
        <v>14</v>
      </c>
      <c r="AA136" s="72" t="s">
        <v>14</v>
      </c>
      <c r="AB136" s="72" t="s">
        <v>14</v>
      </c>
      <c r="AC136" s="72" t="s">
        <v>14</v>
      </c>
      <c r="AD136" s="72" t="s">
        <v>14</v>
      </c>
      <c r="AE136" s="72" t="s">
        <v>14</v>
      </c>
      <c r="AF136" s="72" t="s">
        <v>14</v>
      </c>
      <c r="AG136" s="72" t="s">
        <v>14</v>
      </c>
      <c r="AH136" s="72" t="s">
        <v>14</v>
      </c>
      <c r="AI136" s="73" t="s">
        <v>14</v>
      </c>
      <c r="AJ136" s="72" t="s">
        <v>14</v>
      </c>
      <c r="AK136" s="72" t="s">
        <v>14</v>
      </c>
      <c r="AL136" s="72" t="s">
        <v>14</v>
      </c>
      <c r="AM136" s="72" t="s">
        <v>14</v>
      </c>
      <c r="AN136" s="72" t="s">
        <v>14</v>
      </c>
      <c r="AO136" s="72" t="s">
        <v>14</v>
      </c>
      <c r="AP136" s="72" t="s">
        <v>14</v>
      </c>
      <c r="AQ136" s="72" t="s">
        <v>14</v>
      </c>
      <c r="AR136" s="72" t="s">
        <v>14</v>
      </c>
      <c r="AS136" s="72" t="s">
        <v>14</v>
      </c>
      <c r="AT136" s="74" t="s">
        <v>14</v>
      </c>
      <c r="AU136" s="26"/>
    </row>
    <row r="137" spans="1:47" ht="15" thickBot="1" x14ac:dyDescent="0.25">
      <c r="A137" s="27"/>
      <c r="B137" s="27"/>
      <c r="C137" s="27"/>
      <c r="D137" s="27"/>
      <c r="E137" s="26"/>
      <c r="AU137" s="27"/>
    </row>
    <row r="138" spans="1:47" s="29" customFormat="1" ht="29.25" customHeight="1" thickBot="1" x14ac:dyDescent="0.25">
      <c r="A138" s="79" t="s">
        <v>37</v>
      </c>
      <c r="B138" s="80"/>
      <c r="C138" s="80"/>
      <c r="D138" s="81"/>
      <c r="E138" s="26"/>
      <c r="F138" s="82">
        <f>SUM(F139:F149)</f>
        <v>0</v>
      </c>
      <c r="G138" s="82">
        <f t="shared" ref="G138:AT138" si="12">SUM(G139:G149)</f>
        <v>0</v>
      </c>
      <c r="H138" s="83">
        <f t="shared" si="12"/>
        <v>0</v>
      </c>
      <c r="I138" s="83">
        <f t="shared" si="12"/>
        <v>0</v>
      </c>
      <c r="J138" s="84">
        <f t="shared" si="12"/>
        <v>0</v>
      </c>
      <c r="K138" s="82">
        <f t="shared" si="12"/>
        <v>0</v>
      </c>
      <c r="L138" s="83">
        <f t="shared" si="12"/>
        <v>0</v>
      </c>
      <c r="M138" s="83">
        <f t="shared" si="12"/>
        <v>0</v>
      </c>
      <c r="N138" s="83">
        <f t="shared" si="12"/>
        <v>0</v>
      </c>
      <c r="O138" s="83">
        <f t="shared" si="12"/>
        <v>0</v>
      </c>
      <c r="P138" s="83">
        <f t="shared" si="12"/>
        <v>0</v>
      </c>
      <c r="Q138" s="83">
        <f t="shared" si="12"/>
        <v>0</v>
      </c>
      <c r="R138" s="83">
        <f t="shared" si="12"/>
        <v>0</v>
      </c>
      <c r="S138" s="83">
        <f t="shared" si="12"/>
        <v>0</v>
      </c>
      <c r="T138" s="83">
        <f t="shared" si="12"/>
        <v>0</v>
      </c>
      <c r="U138" s="83">
        <f t="shared" si="12"/>
        <v>0</v>
      </c>
      <c r="V138" s="84">
        <f t="shared" si="12"/>
        <v>0</v>
      </c>
      <c r="W138" s="82">
        <f t="shared" si="12"/>
        <v>0</v>
      </c>
      <c r="X138" s="83">
        <f t="shared" si="12"/>
        <v>0</v>
      </c>
      <c r="Y138" s="83">
        <f t="shared" si="12"/>
        <v>0</v>
      </c>
      <c r="Z138" s="83">
        <f t="shared" si="12"/>
        <v>0</v>
      </c>
      <c r="AA138" s="83">
        <f t="shared" si="12"/>
        <v>0</v>
      </c>
      <c r="AB138" s="83">
        <f t="shared" si="12"/>
        <v>0</v>
      </c>
      <c r="AC138" s="83">
        <f t="shared" si="12"/>
        <v>0</v>
      </c>
      <c r="AD138" s="83">
        <f t="shared" si="12"/>
        <v>0</v>
      </c>
      <c r="AE138" s="83">
        <f t="shared" si="12"/>
        <v>0</v>
      </c>
      <c r="AF138" s="83">
        <f t="shared" si="12"/>
        <v>0</v>
      </c>
      <c r="AG138" s="83">
        <f t="shared" si="12"/>
        <v>0</v>
      </c>
      <c r="AH138" s="84">
        <f t="shared" si="12"/>
        <v>0</v>
      </c>
      <c r="AI138" s="82">
        <f t="shared" si="12"/>
        <v>0</v>
      </c>
      <c r="AJ138" s="83">
        <f t="shared" si="12"/>
        <v>0</v>
      </c>
      <c r="AK138" s="83">
        <f t="shared" si="12"/>
        <v>0</v>
      </c>
      <c r="AL138" s="83">
        <f t="shared" si="12"/>
        <v>0</v>
      </c>
      <c r="AM138" s="83">
        <f t="shared" si="12"/>
        <v>0</v>
      </c>
      <c r="AN138" s="83">
        <f t="shared" si="12"/>
        <v>0</v>
      </c>
      <c r="AO138" s="83">
        <f t="shared" si="12"/>
        <v>0</v>
      </c>
      <c r="AP138" s="83">
        <f t="shared" si="12"/>
        <v>0</v>
      </c>
      <c r="AQ138" s="83">
        <f t="shared" si="12"/>
        <v>0</v>
      </c>
      <c r="AR138" s="83">
        <f t="shared" si="12"/>
        <v>0</v>
      </c>
      <c r="AS138" s="83">
        <f t="shared" si="12"/>
        <v>0</v>
      </c>
      <c r="AT138" s="84">
        <f t="shared" si="12"/>
        <v>0</v>
      </c>
      <c r="AU138" s="28"/>
    </row>
    <row r="139" spans="1:47" ht="14.25" customHeight="1" x14ac:dyDescent="0.2">
      <c r="A139" s="471"/>
      <c r="B139" s="30" t="s">
        <v>77</v>
      </c>
      <c r="C139" s="31" t="s">
        <v>71</v>
      </c>
      <c r="D139" s="474" t="s">
        <v>54</v>
      </c>
      <c r="E139" s="26"/>
      <c r="F139" s="32"/>
      <c r="G139" s="32"/>
      <c r="H139" s="33"/>
      <c r="I139" s="33"/>
      <c r="J139" s="34"/>
      <c r="K139" s="32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4"/>
      <c r="W139" s="32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4"/>
      <c r="AI139" s="32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4"/>
      <c r="AU139" s="45"/>
    </row>
    <row r="140" spans="1:47" ht="14.25" customHeight="1" x14ac:dyDescent="0.2">
      <c r="A140" s="472"/>
      <c r="B140" s="30" t="s">
        <v>78</v>
      </c>
      <c r="C140" s="31" t="s">
        <v>72</v>
      </c>
      <c r="D140" s="475"/>
      <c r="E140" s="26"/>
      <c r="F140" s="37"/>
      <c r="G140" s="37"/>
      <c r="H140" s="38"/>
      <c r="I140" s="38"/>
      <c r="J140" s="39"/>
      <c r="K140" s="37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9"/>
      <c r="W140" s="37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9"/>
      <c r="AI140" s="37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9"/>
      <c r="AU140" s="45"/>
    </row>
    <row r="141" spans="1:47" ht="14.25" customHeight="1" x14ac:dyDescent="0.2">
      <c r="A141" s="472"/>
      <c r="B141" s="30" t="s">
        <v>79</v>
      </c>
      <c r="C141" s="31" t="s">
        <v>73</v>
      </c>
      <c r="D141" s="475"/>
      <c r="E141" s="26"/>
      <c r="F141" s="37"/>
      <c r="G141" s="37"/>
      <c r="H141" s="38"/>
      <c r="I141" s="38"/>
      <c r="J141" s="39"/>
      <c r="K141" s="37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9"/>
      <c r="W141" s="37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9"/>
      <c r="AI141" s="37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9"/>
      <c r="AU141" s="45"/>
    </row>
    <row r="142" spans="1:47" ht="14.25" customHeight="1" x14ac:dyDescent="0.2">
      <c r="A142" s="472"/>
      <c r="B142" s="30" t="s">
        <v>80</v>
      </c>
      <c r="C142" s="31" t="s">
        <v>74</v>
      </c>
      <c r="D142" s="475"/>
      <c r="E142" s="26"/>
      <c r="F142" s="37"/>
      <c r="G142" s="37"/>
      <c r="H142" s="38"/>
      <c r="I142" s="38"/>
      <c r="J142" s="39"/>
      <c r="K142" s="37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9"/>
      <c r="W142" s="37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9"/>
      <c r="AI142" s="37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9"/>
      <c r="AU142" s="45"/>
    </row>
    <row r="143" spans="1:47" s="29" customFormat="1" ht="14.25" customHeight="1" x14ac:dyDescent="0.2">
      <c r="A143" s="472"/>
      <c r="B143" s="30" t="s">
        <v>81</v>
      </c>
      <c r="C143" s="31" t="s">
        <v>75</v>
      </c>
      <c r="D143" s="475"/>
      <c r="E143" s="26"/>
      <c r="F143" s="37"/>
      <c r="G143" s="37"/>
      <c r="H143" s="38"/>
      <c r="I143" s="38"/>
      <c r="J143" s="39"/>
      <c r="K143" s="37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9"/>
      <c r="W143" s="37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9"/>
      <c r="AI143" s="37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9"/>
      <c r="AU143" s="28"/>
    </row>
    <row r="144" spans="1:47" s="29" customFormat="1" ht="14.25" customHeight="1" x14ac:dyDescent="0.2">
      <c r="A144" s="472"/>
      <c r="B144" s="30" t="s">
        <v>82</v>
      </c>
      <c r="C144" s="31" t="s">
        <v>76</v>
      </c>
      <c r="D144" s="475"/>
      <c r="E144" s="26"/>
      <c r="F144" s="219"/>
      <c r="G144" s="219"/>
      <c r="H144" s="221"/>
      <c r="I144" s="221"/>
      <c r="J144" s="220"/>
      <c r="K144" s="219"/>
      <c r="L144" s="221"/>
      <c r="M144" s="221"/>
      <c r="N144" s="221"/>
      <c r="O144" s="221"/>
      <c r="P144" s="221"/>
      <c r="Q144" s="221"/>
      <c r="R144" s="221"/>
      <c r="S144" s="221"/>
      <c r="T144" s="221"/>
      <c r="U144" s="221"/>
      <c r="V144" s="220"/>
      <c r="W144" s="219"/>
      <c r="X144" s="221"/>
      <c r="Y144" s="221"/>
      <c r="Z144" s="221"/>
      <c r="AA144" s="221"/>
      <c r="AB144" s="221"/>
      <c r="AC144" s="221"/>
      <c r="AD144" s="221"/>
      <c r="AE144" s="221"/>
      <c r="AF144" s="221"/>
      <c r="AG144" s="221"/>
      <c r="AH144" s="220"/>
      <c r="AI144" s="219"/>
      <c r="AJ144" s="221"/>
      <c r="AK144" s="221"/>
      <c r="AL144" s="221"/>
      <c r="AM144" s="221"/>
      <c r="AN144" s="221"/>
      <c r="AO144" s="221"/>
      <c r="AP144" s="221"/>
      <c r="AQ144" s="221"/>
      <c r="AR144" s="221"/>
      <c r="AS144" s="221"/>
      <c r="AT144" s="220"/>
      <c r="AU144" s="28"/>
    </row>
    <row r="145" spans="1:47" s="29" customFormat="1" ht="14.25" customHeight="1" x14ac:dyDescent="0.2">
      <c r="A145" s="472"/>
      <c r="B145" s="30" t="s">
        <v>88</v>
      </c>
      <c r="C145" s="31" t="s">
        <v>83</v>
      </c>
      <c r="D145" s="475"/>
      <c r="E145" s="26"/>
      <c r="F145" s="219"/>
      <c r="G145" s="219"/>
      <c r="H145" s="221"/>
      <c r="I145" s="221"/>
      <c r="J145" s="220"/>
      <c r="K145" s="219"/>
      <c r="L145" s="221"/>
      <c r="M145" s="221"/>
      <c r="N145" s="221"/>
      <c r="O145" s="221"/>
      <c r="P145" s="221"/>
      <c r="Q145" s="221"/>
      <c r="R145" s="221"/>
      <c r="S145" s="221"/>
      <c r="T145" s="221"/>
      <c r="U145" s="221"/>
      <c r="V145" s="220"/>
      <c r="W145" s="219"/>
      <c r="X145" s="221"/>
      <c r="Y145" s="221"/>
      <c r="Z145" s="221"/>
      <c r="AA145" s="221"/>
      <c r="AB145" s="221"/>
      <c r="AC145" s="221"/>
      <c r="AD145" s="221"/>
      <c r="AE145" s="221"/>
      <c r="AF145" s="221"/>
      <c r="AG145" s="221"/>
      <c r="AH145" s="220"/>
      <c r="AI145" s="219"/>
      <c r="AJ145" s="221"/>
      <c r="AK145" s="221"/>
      <c r="AL145" s="221"/>
      <c r="AM145" s="221"/>
      <c r="AN145" s="221"/>
      <c r="AO145" s="221"/>
      <c r="AP145" s="221"/>
      <c r="AQ145" s="221"/>
      <c r="AR145" s="221"/>
      <c r="AS145" s="221"/>
      <c r="AT145" s="220"/>
      <c r="AU145" s="28"/>
    </row>
    <row r="146" spans="1:47" s="29" customFormat="1" ht="14.25" customHeight="1" x14ac:dyDescent="0.2">
      <c r="A146" s="472"/>
      <c r="B146" s="30" t="s">
        <v>89</v>
      </c>
      <c r="C146" s="31" t="s">
        <v>84</v>
      </c>
      <c r="D146" s="475"/>
      <c r="E146" s="26"/>
      <c r="F146" s="219"/>
      <c r="G146" s="219"/>
      <c r="H146" s="221"/>
      <c r="I146" s="221"/>
      <c r="J146" s="220"/>
      <c r="K146" s="219"/>
      <c r="L146" s="221"/>
      <c r="M146" s="221"/>
      <c r="N146" s="221"/>
      <c r="O146" s="221"/>
      <c r="P146" s="221"/>
      <c r="Q146" s="221"/>
      <c r="R146" s="221"/>
      <c r="S146" s="221"/>
      <c r="T146" s="221"/>
      <c r="U146" s="221"/>
      <c r="V146" s="220"/>
      <c r="W146" s="219"/>
      <c r="X146" s="221"/>
      <c r="Y146" s="221"/>
      <c r="Z146" s="221"/>
      <c r="AA146" s="221"/>
      <c r="AB146" s="221"/>
      <c r="AC146" s="221"/>
      <c r="AD146" s="221"/>
      <c r="AE146" s="221"/>
      <c r="AF146" s="221"/>
      <c r="AG146" s="221"/>
      <c r="AH146" s="220"/>
      <c r="AI146" s="219"/>
      <c r="AJ146" s="221"/>
      <c r="AK146" s="221"/>
      <c r="AL146" s="221"/>
      <c r="AM146" s="221"/>
      <c r="AN146" s="221"/>
      <c r="AO146" s="221"/>
      <c r="AP146" s="221"/>
      <c r="AQ146" s="221"/>
      <c r="AR146" s="221"/>
      <c r="AS146" s="221"/>
      <c r="AT146" s="220"/>
      <c r="AU146" s="28"/>
    </row>
    <row r="147" spans="1:47" s="29" customFormat="1" ht="14.25" customHeight="1" x14ac:dyDescent="0.2">
      <c r="A147" s="472"/>
      <c r="B147" s="30" t="s">
        <v>90</v>
      </c>
      <c r="C147" s="31" t="s">
        <v>85</v>
      </c>
      <c r="D147" s="475"/>
      <c r="E147" s="26"/>
      <c r="F147" s="219"/>
      <c r="G147" s="219"/>
      <c r="H147" s="221"/>
      <c r="I147" s="221"/>
      <c r="J147" s="220"/>
      <c r="K147" s="219"/>
      <c r="L147" s="221"/>
      <c r="M147" s="221"/>
      <c r="N147" s="221"/>
      <c r="O147" s="221"/>
      <c r="P147" s="221"/>
      <c r="Q147" s="221"/>
      <c r="R147" s="221"/>
      <c r="S147" s="221"/>
      <c r="T147" s="221"/>
      <c r="U147" s="221"/>
      <c r="V147" s="220"/>
      <c r="W147" s="219"/>
      <c r="X147" s="221"/>
      <c r="Y147" s="221"/>
      <c r="Z147" s="221"/>
      <c r="AA147" s="221"/>
      <c r="AB147" s="221"/>
      <c r="AC147" s="221"/>
      <c r="AD147" s="221"/>
      <c r="AE147" s="221"/>
      <c r="AF147" s="221"/>
      <c r="AG147" s="221"/>
      <c r="AH147" s="220"/>
      <c r="AI147" s="219"/>
      <c r="AJ147" s="221"/>
      <c r="AK147" s="221"/>
      <c r="AL147" s="221"/>
      <c r="AM147" s="221"/>
      <c r="AN147" s="221"/>
      <c r="AO147" s="221"/>
      <c r="AP147" s="221"/>
      <c r="AQ147" s="221"/>
      <c r="AR147" s="221"/>
      <c r="AS147" s="221"/>
      <c r="AT147" s="220"/>
      <c r="AU147" s="28"/>
    </row>
    <row r="148" spans="1:47" s="29" customFormat="1" ht="14.25" customHeight="1" x14ac:dyDescent="0.2">
      <c r="A148" s="472"/>
      <c r="B148" s="35" t="s">
        <v>91</v>
      </c>
      <c r="C148" s="36" t="s">
        <v>86</v>
      </c>
      <c r="D148" s="475"/>
      <c r="E148" s="26"/>
      <c r="F148" s="219"/>
      <c r="G148" s="219"/>
      <c r="H148" s="221"/>
      <c r="I148" s="221"/>
      <c r="J148" s="220"/>
      <c r="K148" s="219"/>
      <c r="L148" s="221"/>
      <c r="M148" s="221"/>
      <c r="N148" s="221"/>
      <c r="O148" s="221"/>
      <c r="P148" s="221"/>
      <c r="Q148" s="221"/>
      <c r="R148" s="221"/>
      <c r="S148" s="221"/>
      <c r="T148" s="221"/>
      <c r="U148" s="221"/>
      <c r="V148" s="220"/>
      <c r="W148" s="219"/>
      <c r="X148" s="221"/>
      <c r="Y148" s="221"/>
      <c r="Z148" s="221"/>
      <c r="AA148" s="221"/>
      <c r="AB148" s="221"/>
      <c r="AC148" s="221"/>
      <c r="AD148" s="221"/>
      <c r="AE148" s="221"/>
      <c r="AF148" s="221"/>
      <c r="AG148" s="221"/>
      <c r="AH148" s="220"/>
      <c r="AI148" s="219"/>
      <c r="AJ148" s="221"/>
      <c r="AK148" s="221"/>
      <c r="AL148" s="221"/>
      <c r="AM148" s="221"/>
      <c r="AN148" s="221"/>
      <c r="AO148" s="221"/>
      <c r="AP148" s="221"/>
      <c r="AQ148" s="221"/>
      <c r="AR148" s="221"/>
      <c r="AS148" s="221"/>
      <c r="AT148" s="220"/>
      <c r="AU148" s="28"/>
    </row>
    <row r="149" spans="1:47" s="29" customFormat="1" ht="14.25" customHeight="1" thickBot="1" x14ac:dyDescent="0.25">
      <c r="A149" s="473"/>
      <c r="B149" s="40" t="s">
        <v>92</v>
      </c>
      <c r="C149" s="41" t="s">
        <v>87</v>
      </c>
      <c r="D149" s="476"/>
      <c r="E149" s="26"/>
      <c r="F149" s="42"/>
      <c r="G149" s="42"/>
      <c r="H149" s="43"/>
      <c r="I149" s="43"/>
      <c r="J149" s="44"/>
      <c r="K149" s="42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4"/>
      <c r="W149" s="42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4"/>
      <c r="AI149" s="42"/>
      <c r="AJ149" s="43"/>
      <c r="AK149" s="43"/>
      <c r="AL149" s="43"/>
      <c r="AM149" s="43"/>
      <c r="AN149" s="43"/>
      <c r="AO149" s="43"/>
      <c r="AP149" s="43"/>
      <c r="AQ149" s="43"/>
      <c r="AR149" s="43"/>
      <c r="AS149" s="43"/>
      <c r="AT149" s="44"/>
      <c r="AU149" s="28"/>
    </row>
    <row r="150" spans="1:47" ht="15" thickBot="1" x14ac:dyDescent="0.25">
      <c r="A150" s="27"/>
      <c r="B150" s="27"/>
      <c r="C150" s="27"/>
      <c r="D150" s="27"/>
      <c r="E150" s="26"/>
      <c r="AU150" s="27"/>
    </row>
    <row r="151" spans="1:47" s="29" customFormat="1" ht="29.25" customHeight="1" thickBot="1" x14ac:dyDescent="0.25">
      <c r="A151" s="79" t="s">
        <v>95</v>
      </c>
      <c r="B151" s="80"/>
      <c r="C151" s="80"/>
      <c r="D151" s="81"/>
      <c r="E151" s="26"/>
      <c r="F151" s="82">
        <f>SUM(F152:F162)</f>
        <v>0</v>
      </c>
      <c r="G151" s="82">
        <f t="shared" ref="G151:AT151" si="13">SUM(G152:G162)</f>
        <v>0</v>
      </c>
      <c r="H151" s="83">
        <f t="shared" si="13"/>
        <v>0</v>
      </c>
      <c r="I151" s="83">
        <f t="shared" si="13"/>
        <v>0</v>
      </c>
      <c r="J151" s="84">
        <f t="shared" si="13"/>
        <v>0</v>
      </c>
      <c r="K151" s="82">
        <f t="shared" si="13"/>
        <v>0</v>
      </c>
      <c r="L151" s="83">
        <f t="shared" si="13"/>
        <v>0</v>
      </c>
      <c r="M151" s="83">
        <f t="shared" si="13"/>
        <v>0</v>
      </c>
      <c r="N151" s="83">
        <f t="shared" si="13"/>
        <v>0</v>
      </c>
      <c r="O151" s="83">
        <f t="shared" si="13"/>
        <v>0</v>
      </c>
      <c r="P151" s="83">
        <f t="shared" si="13"/>
        <v>0</v>
      </c>
      <c r="Q151" s="83">
        <f t="shared" si="13"/>
        <v>0</v>
      </c>
      <c r="R151" s="83">
        <f t="shared" si="13"/>
        <v>0</v>
      </c>
      <c r="S151" s="83">
        <f t="shared" si="13"/>
        <v>0</v>
      </c>
      <c r="T151" s="83">
        <f t="shared" si="13"/>
        <v>0</v>
      </c>
      <c r="U151" s="83">
        <f t="shared" si="13"/>
        <v>0</v>
      </c>
      <c r="V151" s="84">
        <f t="shared" si="13"/>
        <v>0</v>
      </c>
      <c r="W151" s="82">
        <f t="shared" si="13"/>
        <v>0</v>
      </c>
      <c r="X151" s="83">
        <f t="shared" si="13"/>
        <v>0</v>
      </c>
      <c r="Y151" s="83">
        <f t="shared" si="13"/>
        <v>0</v>
      </c>
      <c r="Z151" s="83">
        <f t="shared" si="13"/>
        <v>0</v>
      </c>
      <c r="AA151" s="83">
        <f t="shared" si="13"/>
        <v>0</v>
      </c>
      <c r="AB151" s="83">
        <f t="shared" si="13"/>
        <v>0</v>
      </c>
      <c r="AC151" s="83">
        <f t="shared" si="13"/>
        <v>0</v>
      </c>
      <c r="AD151" s="83">
        <f t="shared" si="13"/>
        <v>0</v>
      </c>
      <c r="AE151" s="83">
        <f t="shared" si="13"/>
        <v>0</v>
      </c>
      <c r="AF151" s="83">
        <f t="shared" si="13"/>
        <v>0</v>
      </c>
      <c r="AG151" s="83">
        <f t="shared" si="13"/>
        <v>0</v>
      </c>
      <c r="AH151" s="84">
        <f t="shared" si="13"/>
        <v>0</v>
      </c>
      <c r="AI151" s="82">
        <f t="shared" si="13"/>
        <v>0</v>
      </c>
      <c r="AJ151" s="83">
        <f t="shared" si="13"/>
        <v>0</v>
      </c>
      <c r="AK151" s="83">
        <f t="shared" si="13"/>
        <v>0</v>
      </c>
      <c r="AL151" s="83">
        <f t="shared" si="13"/>
        <v>0</v>
      </c>
      <c r="AM151" s="83">
        <f t="shared" si="13"/>
        <v>0</v>
      </c>
      <c r="AN151" s="83">
        <f t="shared" si="13"/>
        <v>0</v>
      </c>
      <c r="AO151" s="83">
        <f t="shared" si="13"/>
        <v>0</v>
      </c>
      <c r="AP151" s="83">
        <f t="shared" si="13"/>
        <v>0</v>
      </c>
      <c r="AQ151" s="83">
        <f t="shared" si="13"/>
        <v>0</v>
      </c>
      <c r="AR151" s="83">
        <f t="shared" si="13"/>
        <v>0</v>
      </c>
      <c r="AS151" s="83">
        <f t="shared" si="13"/>
        <v>0</v>
      </c>
      <c r="AT151" s="84">
        <f t="shared" si="13"/>
        <v>0</v>
      </c>
      <c r="AU151" s="28"/>
    </row>
    <row r="152" spans="1:47" ht="14.25" customHeight="1" x14ac:dyDescent="0.2">
      <c r="A152" s="471"/>
      <c r="B152" s="30" t="s">
        <v>77</v>
      </c>
      <c r="C152" s="31" t="s">
        <v>71</v>
      </c>
      <c r="D152" s="474" t="s">
        <v>54</v>
      </c>
      <c r="E152" s="26"/>
      <c r="F152" s="32"/>
      <c r="G152" s="32"/>
      <c r="H152" s="33"/>
      <c r="I152" s="33"/>
      <c r="J152" s="34"/>
      <c r="K152" s="32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4"/>
      <c r="W152" s="32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4"/>
      <c r="AI152" s="32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4"/>
      <c r="AU152" s="45"/>
    </row>
    <row r="153" spans="1:47" ht="14.25" customHeight="1" x14ac:dyDescent="0.2">
      <c r="A153" s="472"/>
      <c r="B153" s="30" t="s">
        <v>78</v>
      </c>
      <c r="C153" s="31" t="s">
        <v>72</v>
      </c>
      <c r="D153" s="475"/>
      <c r="E153" s="26"/>
      <c r="F153" s="37"/>
      <c r="G153" s="37"/>
      <c r="H153" s="38"/>
      <c r="I153" s="38"/>
      <c r="J153" s="39"/>
      <c r="K153" s="37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9"/>
      <c r="W153" s="37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9"/>
      <c r="AI153" s="37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9"/>
      <c r="AU153" s="45"/>
    </row>
    <row r="154" spans="1:47" ht="14.25" customHeight="1" x14ac:dyDescent="0.2">
      <c r="A154" s="472"/>
      <c r="B154" s="30" t="s">
        <v>79</v>
      </c>
      <c r="C154" s="31" t="s">
        <v>73</v>
      </c>
      <c r="D154" s="475"/>
      <c r="E154" s="26"/>
      <c r="F154" s="37"/>
      <c r="G154" s="37"/>
      <c r="H154" s="38"/>
      <c r="I154" s="38"/>
      <c r="J154" s="39"/>
      <c r="K154" s="37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9"/>
      <c r="W154" s="37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9"/>
      <c r="AI154" s="37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9"/>
      <c r="AU154" s="45"/>
    </row>
    <row r="155" spans="1:47" ht="14.25" customHeight="1" x14ac:dyDescent="0.2">
      <c r="A155" s="472"/>
      <c r="B155" s="30" t="s">
        <v>80</v>
      </c>
      <c r="C155" s="31" t="s">
        <v>74</v>
      </c>
      <c r="D155" s="475"/>
      <c r="E155" s="26"/>
      <c r="F155" s="37"/>
      <c r="G155" s="37"/>
      <c r="H155" s="38"/>
      <c r="I155" s="38"/>
      <c r="J155" s="39"/>
      <c r="K155" s="37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9"/>
      <c r="W155" s="37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9"/>
      <c r="AI155" s="37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9"/>
      <c r="AU155" s="45"/>
    </row>
    <row r="156" spans="1:47" s="29" customFormat="1" ht="14.25" customHeight="1" x14ac:dyDescent="0.2">
      <c r="A156" s="472"/>
      <c r="B156" s="30" t="s">
        <v>81</v>
      </c>
      <c r="C156" s="31" t="s">
        <v>75</v>
      </c>
      <c r="D156" s="475"/>
      <c r="E156" s="26"/>
      <c r="F156" s="37"/>
      <c r="G156" s="37"/>
      <c r="H156" s="38"/>
      <c r="I156" s="38"/>
      <c r="J156" s="39"/>
      <c r="K156" s="37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9"/>
      <c r="W156" s="37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9"/>
      <c r="AI156" s="37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9"/>
      <c r="AU156" s="28"/>
    </row>
    <row r="157" spans="1:47" s="29" customFormat="1" ht="14.25" customHeight="1" x14ac:dyDescent="0.2">
      <c r="A157" s="472"/>
      <c r="B157" s="30" t="s">
        <v>82</v>
      </c>
      <c r="C157" s="31" t="s">
        <v>76</v>
      </c>
      <c r="D157" s="475"/>
      <c r="E157" s="26"/>
      <c r="F157" s="219"/>
      <c r="G157" s="219"/>
      <c r="H157" s="221"/>
      <c r="I157" s="221"/>
      <c r="J157" s="220"/>
      <c r="K157" s="219"/>
      <c r="L157" s="221"/>
      <c r="M157" s="221"/>
      <c r="N157" s="221"/>
      <c r="O157" s="221"/>
      <c r="P157" s="221"/>
      <c r="Q157" s="221"/>
      <c r="R157" s="221"/>
      <c r="S157" s="221"/>
      <c r="T157" s="221"/>
      <c r="U157" s="221"/>
      <c r="V157" s="220"/>
      <c r="W157" s="219"/>
      <c r="X157" s="221"/>
      <c r="Y157" s="221"/>
      <c r="Z157" s="221"/>
      <c r="AA157" s="221"/>
      <c r="AB157" s="221"/>
      <c r="AC157" s="221"/>
      <c r="AD157" s="221"/>
      <c r="AE157" s="221"/>
      <c r="AF157" s="221"/>
      <c r="AG157" s="221"/>
      <c r="AH157" s="220"/>
      <c r="AI157" s="219"/>
      <c r="AJ157" s="221"/>
      <c r="AK157" s="221"/>
      <c r="AL157" s="221"/>
      <c r="AM157" s="221"/>
      <c r="AN157" s="221"/>
      <c r="AO157" s="221"/>
      <c r="AP157" s="221"/>
      <c r="AQ157" s="221"/>
      <c r="AR157" s="221"/>
      <c r="AS157" s="221"/>
      <c r="AT157" s="220"/>
      <c r="AU157" s="28"/>
    </row>
    <row r="158" spans="1:47" s="29" customFormat="1" ht="14.25" customHeight="1" x14ac:dyDescent="0.2">
      <c r="A158" s="472"/>
      <c r="B158" s="30" t="s">
        <v>88</v>
      </c>
      <c r="C158" s="31" t="s">
        <v>83</v>
      </c>
      <c r="D158" s="475"/>
      <c r="E158" s="26"/>
      <c r="F158" s="219"/>
      <c r="G158" s="219"/>
      <c r="H158" s="221"/>
      <c r="I158" s="221"/>
      <c r="J158" s="220"/>
      <c r="K158" s="219"/>
      <c r="L158" s="221"/>
      <c r="M158" s="221"/>
      <c r="N158" s="221"/>
      <c r="O158" s="221"/>
      <c r="P158" s="221"/>
      <c r="Q158" s="221"/>
      <c r="R158" s="221"/>
      <c r="S158" s="221"/>
      <c r="T158" s="221"/>
      <c r="U158" s="221"/>
      <c r="V158" s="220"/>
      <c r="W158" s="219"/>
      <c r="X158" s="221"/>
      <c r="Y158" s="221"/>
      <c r="Z158" s="221"/>
      <c r="AA158" s="221"/>
      <c r="AB158" s="221"/>
      <c r="AC158" s="221"/>
      <c r="AD158" s="221"/>
      <c r="AE158" s="221"/>
      <c r="AF158" s="221"/>
      <c r="AG158" s="221"/>
      <c r="AH158" s="220"/>
      <c r="AI158" s="219"/>
      <c r="AJ158" s="221"/>
      <c r="AK158" s="221"/>
      <c r="AL158" s="221"/>
      <c r="AM158" s="221"/>
      <c r="AN158" s="221"/>
      <c r="AO158" s="221"/>
      <c r="AP158" s="221"/>
      <c r="AQ158" s="221"/>
      <c r="AR158" s="221"/>
      <c r="AS158" s="221"/>
      <c r="AT158" s="220"/>
      <c r="AU158" s="28"/>
    </row>
    <row r="159" spans="1:47" s="29" customFormat="1" ht="14.25" customHeight="1" x14ac:dyDescent="0.2">
      <c r="A159" s="472"/>
      <c r="B159" s="30" t="s">
        <v>89</v>
      </c>
      <c r="C159" s="31" t="s">
        <v>84</v>
      </c>
      <c r="D159" s="475"/>
      <c r="E159" s="26"/>
      <c r="F159" s="219"/>
      <c r="G159" s="219"/>
      <c r="H159" s="221"/>
      <c r="I159" s="221"/>
      <c r="J159" s="220"/>
      <c r="K159" s="219"/>
      <c r="L159" s="221"/>
      <c r="M159" s="221"/>
      <c r="N159" s="221"/>
      <c r="O159" s="221"/>
      <c r="P159" s="221"/>
      <c r="Q159" s="221"/>
      <c r="R159" s="221"/>
      <c r="S159" s="221"/>
      <c r="T159" s="221"/>
      <c r="U159" s="221"/>
      <c r="V159" s="220"/>
      <c r="W159" s="219"/>
      <c r="X159" s="221"/>
      <c r="Y159" s="221"/>
      <c r="Z159" s="221"/>
      <c r="AA159" s="221"/>
      <c r="AB159" s="221"/>
      <c r="AC159" s="221"/>
      <c r="AD159" s="221"/>
      <c r="AE159" s="221"/>
      <c r="AF159" s="221"/>
      <c r="AG159" s="221"/>
      <c r="AH159" s="220"/>
      <c r="AI159" s="219"/>
      <c r="AJ159" s="221"/>
      <c r="AK159" s="221"/>
      <c r="AL159" s="221"/>
      <c r="AM159" s="221"/>
      <c r="AN159" s="221"/>
      <c r="AO159" s="221"/>
      <c r="AP159" s="221"/>
      <c r="AQ159" s="221"/>
      <c r="AR159" s="221"/>
      <c r="AS159" s="221"/>
      <c r="AT159" s="220"/>
      <c r="AU159" s="28"/>
    </row>
    <row r="160" spans="1:47" s="29" customFormat="1" ht="14.25" customHeight="1" x14ac:dyDescent="0.2">
      <c r="A160" s="472"/>
      <c r="B160" s="30" t="s">
        <v>90</v>
      </c>
      <c r="C160" s="31" t="s">
        <v>85</v>
      </c>
      <c r="D160" s="475"/>
      <c r="E160" s="26"/>
      <c r="F160" s="219"/>
      <c r="G160" s="219"/>
      <c r="H160" s="221"/>
      <c r="I160" s="221"/>
      <c r="J160" s="220"/>
      <c r="K160" s="219"/>
      <c r="L160" s="221"/>
      <c r="M160" s="221"/>
      <c r="N160" s="221"/>
      <c r="O160" s="221"/>
      <c r="P160" s="221"/>
      <c r="Q160" s="221"/>
      <c r="R160" s="221"/>
      <c r="S160" s="221"/>
      <c r="T160" s="221"/>
      <c r="U160" s="221"/>
      <c r="V160" s="220"/>
      <c r="W160" s="219"/>
      <c r="X160" s="221"/>
      <c r="Y160" s="221"/>
      <c r="Z160" s="221"/>
      <c r="AA160" s="221"/>
      <c r="AB160" s="221"/>
      <c r="AC160" s="221"/>
      <c r="AD160" s="221"/>
      <c r="AE160" s="221"/>
      <c r="AF160" s="221"/>
      <c r="AG160" s="221"/>
      <c r="AH160" s="220"/>
      <c r="AI160" s="219"/>
      <c r="AJ160" s="221"/>
      <c r="AK160" s="221"/>
      <c r="AL160" s="221"/>
      <c r="AM160" s="221"/>
      <c r="AN160" s="221"/>
      <c r="AO160" s="221"/>
      <c r="AP160" s="221"/>
      <c r="AQ160" s="221"/>
      <c r="AR160" s="221"/>
      <c r="AS160" s="221"/>
      <c r="AT160" s="220"/>
      <c r="AU160" s="28"/>
    </row>
    <row r="161" spans="1:47" s="29" customFormat="1" ht="14.25" customHeight="1" x14ac:dyDescent="0.2">
      <c r="A161" s="472"/>
      <c r="B161" s="35" t="s">
        <v>91</v>
      </c>
      <c r="C161" s="36" t="s">
        <v>86</v>
      </c>
      <c r="D161" s="475"/>
      <c r="E161" s="26"/>
      <c r="F161" s="219"/>
      <c r="G161" s="219"/>
      <c r="H161" s="221"/>
      <c r="I161" s="221"/>
      <c r="J161" s="220"/>
      <c r="K161" s="219"/>
      <c r="L161" s="221"/>
      <c r="M161" s="221"/>
      <c r="N161" s="221"/>
      <c r="O161" s="221"/>
      <c r="P161" s="221"/>
      <c r="Q161" s="221"/>
      <c r="R161" s="221"/>
      <c r="S161" s="221"/>
      <c r="T161" s="221"/>
      <c r="U161" s="221"/>
      <c r="V161" s="220"/>
      <c r="W161" s="219"/>
      <c r="X161" s="221"/>
      <c r="Y161" s="221"/>
      <c r="Z161" s="221"/>
      <c r="AA161" s="221"/>
      <c r="AB161" s="221"/>
      <c r="AC161" s="221"/>
      <c r="AD161" s="221"/>
      <c r="AE161" s="221"/>
      <c r="AF161" s="221"/>
      <c r="AG161" s="221"/>
      <c r="AH161" s="220"/>
      <c r="AI161" s="219"/>
      <c r="AJ161" s="221"/>
      <c r="AK161" s="221"/>
      <c r="AL161" s="221"/>
      <c r="AM161" s="221"/>
      <c r="AN161" s="221"/>
      <c r="AO161" s="221"/>
      <c r="AP161" s="221"/>
      <c r="AQ161" s="221"/>
      <c r="AR161" s="221"/>
      <c r="AS161" s="221"/>
      <c r="AT161" s="220"/>
      <c r="AU161" s="28"/>
    </row>
    <row r="162" spans="1:47" s="29" customFormat="1" ht="14.25" customHeight="1" thickBot="1" x14ac:dyDescent="0.25">
      <c r="A162" s="473"/>
      <c r="B162" s="40" t="s">
        <v>92</v>
      </c>
      <c r="C162" s="41" t="s">
        <v>87</v>
      </c>
      <c r="D162" s="476"/>
      <c r="E162" s="26"/>
      <c r="F162" s="42"/>
      <c r="G162" s="42"/>
      <c r="H162" s="43"/>
      <c r="I162" s="43"/>
      <c r="J162" s="44"/>
      <c r="K162" s="42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4"/>
      <c r="W162" s="42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4"/>
      <c r="AI162" s="42"/>
      <c r="AJ162" s="43"/>
      <c r="AK162" s="43"/>
      <c r="AL162" s="43"/>
      <c r="AM162" s="43"/>
      <c r="AN162" s="43"/>
      <c r="AO162" s="43"/>
      <c r="AP162" s="43"/>
      <c r="AQ162" s="43"/>
      <c r="AR162" s="43"/>
      <c r="AS162" s="43"/>
      <c r="AT162" s="44"/>
      <c r="AU162" s="28"/>
    </row>
    <row r="163" spans="1:47" ht="15" thickBot="1" x14ac:dyDescent="0.25">
      <c r="A163" s="27"/>
      <c r="B163" s="27"/>
      <c r="C163" s="27"/>
      <c r="D163" s="27"/>
      <c r="E163" s="26"/>
      <c r="AU163" s="27"/>
    </row>
    <row r="164" spans="1:47" s="29" customFormat="1" ht="29.25" customHeight="1" thickBot="1" x14ac:dyDescent="0.25">
      <c r="A164" s="79" t="s">
        <v>94</v>
      </c>
      <c r="B164" s="80"/>
      <c r="C164" s="80"/>
      <c r="D164" s="81"/>
      <c r="E164" s="26"/>
      <c r="F164" s="82">
        <f>SUM(F165:F175)</f>
        <v>0</v>
      </c>
      <c r="G164" s="82">
        <f t="shared" ref="G164" si="14">SUM(G165:G175)</f>
        <v>0</v>
      </c>
      <c r="H164" s="83">
        <f>SUM(H165:H175)</f>
        <v>0</v>
      </c>
      <c r="I164" s="83">
        <f t="shared" ref="I164:AT164" si="15">SUM(I165:I175)</f>
        <v>0</v>
      </c>
      <c r="J164" s="84">
        <f t="shared" si="15"/>
        <v>0</v>
      </c>
      <c r="K164" s="82">
        <f t="shared" si="15"/>
        <v>0</v>
      </c>
      <c r="L164" s="83">
        <f t="shared" si="15"/>
        <v>0</v>
      </c>
      <c r="M164" s="83">
        <f t="shared" si="15"/>
        <v>0</v>
      </c>
      <c r="N164" s="83">
        <f t="shared" si="15"/>
        <v>0</v>
      </c>
      <c r="O164" s="83">
        <f t="shared" si="15"/>
        <v>0</v>
      </c>
      <c r="P164" s="83">
        <f t="shared" si="15"/>
        <v>0</v>
      </c>
      <c r="Q164" s="83">
        <f t="shared" si="15"/>
        <v>0</v>
      </c>
      <c r="R164" s="83">
        <f t="shared" si="15"/>
        <v>0</v>
      </c>
      <c r="S164" s="83">
        <f t="shared" si="15"/>
        <v>0</v>
      </c>
      <c r="T164" s="83">
        <f t="shared" si="15"/>
        <v>0</v>
      </c>
      <c r="U164" s="83">
        <f t="shared" si="15"/>
        <v>0</v>
      </c>
      <c r="V164" s="84">
        <f t="shared" si="15"/>
        <v>0</v>
      </c>
      <c r="W164" s="82">
        <f t="shared" si="15"/>
        <v>0</v>
      </c>
      <c r="X164" s="83">
        <f t="shared" si="15"/>
        <v>0</v>
      </c>
      <c r="Y164" s="83">
        <f t="shared" si="15"/>
        <v>0</v>
      </c>
      <c r="Z164" s="83">
        <f t="shared" si="15"/>
        <v>0</v>
      </c>
      <c r="AA164" s="83">
        <f t="shared" si="15"/>
        <v>0</v>
      </c>
      <c r="AB164" s="83">
        <f t="shared" si="15"/>
        <v>0</v>
      </c>
      <c r="AC164" s="83">
        <f t="shared" si="15"/>
        <v>0</v>
      </c>
      <c r="AD164" s="83">
        <f t="shared" si="15"/>
        <v>0</v>
      </c>
      <c r="AE164" s="83">
        <f t="shared" si="15"/>
        <v>0</v>
      </c>
      <c r="AF164" s="83">
        <f t="shared" si="15"/>
        <v>0</v>
      </c>
      <c r="AG164" s="83">
        <f t="shared" si="15"/>
        <v>0</v>
      </c>
      <c r="AH164" s="84">
        <f t="shared" si="15"/>
        <v>0</v>
      </c>
      <c r="AI164" s="82">
        <f t="shared" si="15"/>
        <v>0</v>
      </c>
      <c r="AJ164" s="83">
        <f t="shared" si="15"/>
        <v>0</v>
      </c>
      <c r="AK164" s="83">
        <f t="shared" si="15"/>
        <v>0</v>
      </c>
      <c r="AL164" s="83">
        <f t="shared" si="15"/>
        <v>0</v>
      </c>
      <c r="AM164" s="83">
        <f t="shared" si="15"/>
        <v>0</v>
      </c>
      <c r="AN164" s="83">
        <f t="shared" si="15"/>
        <v>0</v>
      </c>
      <c r="AO164" s="83">
        <f t="shared" si="15"/>
        <v>0</v>
      </c>
      <c r="AP164" s="83">
        <f t="shared" si="15"/>
        <v>0</v>
      </c>
      <c r="AQ164" s="83">
        <f t="shared" si="15"/>
        <v>0</v>
      </c>
      <c r="AR164" s="83">
        <f t="shared" si="15"/>
        <v>0</v>
      </c>
      <c r="AS164" s="83">
        <f t="shared" si="15"/>
        <v>0</v>
      </c>
      <c r="AT164" s="84">
        <f t="shared" si="15"/>
        <v>0</v>
      </c>
      <c r="AU164" s="28"/>
    </row>
    <row r="165" spans="1:47" ht="14.25" customHeight="1" x14ac:dyDescent="0.2">
      <c r="A165" s="471"/>
      <c r="B165" s="30" t="s">
        <v>77</v>
      </c>
      <c r="C165" s="31" t="s">
        <v>71</v>
      </c>
      <c r="D165" s="474" t="s">
        <v>54</v>
      </c>
      <c r="E165" s="26"/>
      <c r="F165" s="32"/>
      <c r="G165" s="32"/>
      <c r="H165" s="33"/>
      <c r="I165" s="33"/>
      <c r="J165" s="34"/>
      <c r="K165" s="32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4"/>
      <c r="W165" s="32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4"/>
      <c r="AI165" s="32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4"/>
      <c r="AU165" s="45"/>
    </row>
    <row r="166" spans="1:47" ht="14.25" customHeight="1" x14ac:dyDescent="0.2">
      <c r="A166" s="472"/>
      <c r="B166" s="30" t="s">
        <v>78</v>
      </c>
      <c r="C166" s="31" t="s">
        <v>72</v>
      </c>
      <c r="D166" s="475"/>
      <c r="E166" s="26"/>
      <c r="F166" s="37"/>
      <c r="G166" s="37"/>
      <c r="H166" s="38"/>
      <c r="I166" s="38"/>
      <c r="J166" s="39"/>
      <c r="K166" s="37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9"/>
      <c r="W166" s="37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9"/>
      <c r="AI166" s="37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9"/>
      <c r="AU166" s="45"/>
    </row>
    <row r="167" spans="1:47" ht="14.25" customHeight="1" x14ac:dyDescent="0.2">
      <c r="A167" s="472"/>
      <c r="B167" s="30" t="s">
        <v>79</v>
      </c>
      <c r="C167" s="31" t="s">
        <v>73</v>
      </c>
      <c r="D167" s="475"/>
      <c r="E167" s="26"/>
      <c r="F167" s="37"/>
      <c r="G167" s="37"/>
      <c r="H167" s="38"/>
      <c r="I167" s="38"/>
      <c r="J167" s="39"/>
      <c r="K167" s="37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9"/>
      <c r="W167" s="37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9"/>
      <c r="AI167" s="37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9"/>
      <c r="AU167" s="45"/>
    </row>
    <row r="168" spans="1:47" ht="14.25" customHeight="1" x14ac:dyDescent="0.2">
      <c r="A168" s="472"/>
      <c r="B168" s="30" t="s">
        <v>80</v>
      </c>
      <c r="C168" s="31" t="s">
        <v>74</v>
      </c>
      <c r="D168" s="475"/>
      <c r="E168" s="26"/>
      <c r="F168" s="37"/>
      <c r="G168" s="37"/>
      <c r="H168" s="38"/>
      <c r="I168" s="38"/>
      <c r="J168" s="39"/>
      <c r="K168" s="37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9"/>
      <c r="W168" s="37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9"/>
      <c r="AI168" s="37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9"/>
      <c r="AU168" s="45"/>
    </row>
    <row r="169" spans="1:47" ht="14.25" customHeight="1" x14ac:dyDescent="0.2">
      <c r="A169" s="472"/>
      <c r="B169" s="30" t="s">
        <v>81</v>
      </c>
      <c r="C169" s="31" t="s">
        <v>75</v>
      </c>
      <c r="D169" s="475"/>
      <c r="E169" s="26"/>
      <c r="F169" s="37"/>
      <c r="G169" s="37"/>
      <c r="H169" s="38"/>
      <c r="I169" s="38"/>
      <c r="J169" s="39"/>
      <c r="K169" s="37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9"/>
      <c r="W169" s="37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9"/>
      <c r="AI169" s="37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9"/>
      <c r="AU169" s="45"/>
    </row>
    <row r="170" spans="1:47" ht="14.25" customHeight="1" x14ac:dyDescent="0.2">
      <c r="A170" s="472"/>
      <c r="B170" s="30" t="s">
        <v>82</v>
      </c>
      <c r="C170" s="31" t="s">
        <v>76</v>
      </c>
      <c r="D170" s="475"/>
      <c r="E170" s="26"/>
      <c r="F170" s="37"/>
      <c r="G170" s="37"/>
      <c r="H170" s="38"/>
      <c r="I170" s="38"/>
      <c r="J170" s="39"/>
      <c r="K170" s="37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9"/>
      <c r="W170" s="37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9"/>
      <c r="AI170" s="37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9"/>
      <c r="AU170" s="45"/>
    </row>
    <row r="171" spans="1:47" ht="14.25" customHeight="1" x14ac:dyDescent="0.2">
      <c r="A171" s="472"/>
      <c r="B171" s="30" t="s">
        <v>88</v>
      </c>
      <c r="C171" s="31" t="s">
        <v>83</v>
      </c>
      <c r="D171" s="475"/>
      <c r="E171" s="26"/>
      <c r="F171" s="37"/>
      <c r="G171" s="37"/>
      <c r="H171" s="38"/>
      <c r="I171" s="38"/>
      <c r="J171" s="39"/>
      <c r="K171" s="37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9"/>
      <c r="W171" s="37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9"/>
      <c r="AI171" s="37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9"/>
      <c r="AU171" s="45"/>
    </row>
    <row r="172" spans="1:47" ht="14.25" customHeight="1" x14ac:dyDescent="0.2">
      <c r="A172" s="472"/>
      <c r="B172" s="30" t="s">
        <v>89</v>
      </c>
      <c r="C172" s="31" t="s">
        <v>84</v>
      </c>
      <c r="D172" s="475"/>
      <c r="E172" s="26"/>
      <c r="F172" s="37"/>
      <c r="G172" s="37"/>
      <c r="H172" s="38"/>
      <c r="I172" s="38"/>
      <c r="J172" s="39"/>
      <c r="K172" s="37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9"/>
      <c r="W172" s="37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9"/>
      <c r="AI172" s="37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9"/>
      <c r="AU172" s="45"/>
    </row>
    <row r="173" spans="1:47" ht="14.25" customHeight="1" x14ac:dyDescent="0.2">
      <c r="A173" s="472"/>
      <c r="B173" s="30" t="s">
        <v>90</v>
      </c>
      <c r="C173" s="31" t="s">
        <v>85</v>
      </c>
      <c r="D173" s="475"/>
      <c r="E173" s="26"/>
      <c r="F173" s="37"/>
      <c r="G173" s="37"/>
      <c r="H173" s="38"/>
      <c r="I173" s="38"/>
      <c r="J173" s="39"/>
      <c r="K173" s="37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9"/>
      <c r="W173" s="37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9"/>
      <c r="AI173" s="37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9"/>
      <c r="AU173" s="45"/>
    </row>
    <row r="174" spans="1:47" s="29" customFormat="1" ht="14.25" customHeight="1" x14ac:dyDescent="0.2">
      <c r="A174" s="472"/>
      <c r="B174" s="35" t="s">
        <v>91</v>
      </c>
      <c r="C174" s="36" t="s">
        <v>86</v>
      </c>
      <c r="D174" s="475"/>
      <c r="E174" s="26"/>
      <c r="F174" s="37"/>
      <c r="G174" s="37"/>
      <c r="H174" s="38"/>
      <c r="I174" s="38"/>
      <c r="J174" s="39"/>
      <c r="K174" s="37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9"/>
      <c r="W174" s="37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9"/>
      <c r="AI174" s="37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9"/>
      <c r="AU174" s="28"/>
    </row>
    <row r="175" spans="1:47" s="29" customFormat="1" ht="14.25" customHeight="1" thickBot="1" x14ac:dyDescent="0.25">
      <c r="A175" s="473"/>
      <c r="B175" s="40" t="s">
        <v>92</v>
      </c>
      <c r="C175" s="41" t="s">
        <v>87</v>
      </c>
      <c r="D175" s="476"/>
      <c r="E175" s="26"/>
      <c r="F175" s="42"/>
      <c r="G175" s="42"/>
      <c r="H175" s="43"/>
      <c r="I175" s="43"/>
      <c r="J175" s="44"/>
      <c r="K175" s="42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4"/>
      <c r="W175" s="42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4"/>
      <c r="AI175" s="42"/>
      <c r="AJ175" s="43"/>
      <c r="AK175" s="43"/>
      <c r="AL175" s="43"/>
      <c r="AM175" s="43"/>
      <c r="AN175" s="43"/>
      <c r="AO175" s="43"/>
      <c r="AP175" s="43"/>
      <c r="AQ175" s="43"/>
      <c r="AR175" s="43"/>
      <c r="AS175" s="43"/>
      <c r="AT175" s="44"/>
      <c r="AU175" s="28"/>
    </row>
    <row r="176" spans="1:47" ht="15" thickBot="1" x14ac:dyDescent="0.25">
      <c r="A176" s="27"/>
      <c r="B176" s="27"/>
      <c r="C176" s="27"/>
      <c r="D176" s="27"/>
      <c r="E176" s="26"/>
      <c r="AU176" s="27"/>
    </row>
    <row r="177" spans="1:47" s="29" customFormat="1" ht="27" customHeight="1" thickBot="1" x14ac:dyDescent="0.25">
      <c r="A177" s="79" t="s">
        <v>93</v>
      </c>
      <c r="B177" s="80"/>
      <c r="C177" s="80"/>
      <c r="D177" s="81"/>
      <c r="E177" s="26"/>
      <c r="F177" s="82">
        <f>SUM(F178:F188)</f>
        <v>0</v>
      </c>
      <c r="G177" s="82">
        <f t="shared" ref="G177:AT177" si="16">SUM(G178:G188)</f>
        <v>0</v>
      </c>
      <c r="H177" s="83">
        <f t="shared" si="16"/>
        <v>0</v>
      </c>
      <c r="I177" s="83">
        <f t="shared" si="16"/>
        <v>0</v>
      </c>
      <c r="J177" s="84">
        <f t="shared" si="16"/>
        <v>0</v>
      </c>
      <c r="K177" s="82">
        <f t="shared" si="16"/>
        <v>0</v>
      </c>
      <c r="L177" s="83">
        <f t="shared" si="16"/>
        <v>0</v>
      </c>
      <c r="M177" s="83">
        <f t="shared" si="16"/>
        <v>0</v>
      </c>
      <c r="N177" s="83">
        <f t="shared" si="16"/>
        <v>0</v>
      </c>
      <c r="O177" s="83">
        <f t="shared" si="16"/>
        <v>0</v>
      </c>
      <c r="P177" s="83">
        <f t="shared" si="16"/>
        <v>0</v>
      </c>
      <c r="Q177" s="83">
        <f t="shared" si="16"/>
        <v>0</v>
      </c>
      <c r="R177" s="83">
        <f t="shared" si="16"/>
        <v>0</v>
      </c>
      <c r="S177" s="83">
        <f t="shared" si="16"/>
        <v>0</v>
      </c>
      <c r="T177" s="83">
        <f t="shared" si="16"/>
        <v>0</v>
      </c>
      <c r="U177" s="83">
        <f t="shared" si="16"/>
        <v>0</v>
      </c>
      <c r="V177" s="84">
        <f t="shared" si="16"/>
        <v>0</v>
      </c>
      <c r="W177" s="82">
        <f t="shared" si="16"/>
        <v>0</v>
      </c>
      <c r="X177" s="83">
        <f t="shared" si="16"/>
        <v>0</v>
      </c>
      <c r="Y177" s="83">
        <f t="shared" si="16"/>
        <v>0</v>
      </c>
      <c r="Z177" s="83">
        <f t="shared" si="16"/>
        <v>0</v>
      </c>
      <c r="AA177" s="83">
        <f t="shared" si="16"/>
        <v>0</v>
      </c>
      <c r="AB177" s="83">
        <f t="shared" si="16"/>
        <v>0</v>
      </c>
      <c r="AC177" s="83">
        <f t="shared" si="16"/>
        <v>0</v>
      </c>
      <c r="AD177" s="83">
        <f t="shared" si="16"/>
        <v>0</v>
      </c>
      <c r="AE177" s="83">
        <f t="shared" si="16"/>
        <v>0</v>
      </c>
      <c r="AF177" s="83">
        <f t="shared" si="16"/>
        <v>0</v>
      </c>
      <c r="AG177" s="83">
        <f t="shared" si="16"/>
        <v>0</v>
      </c>
      <c r="AH177" s="84">
        <f t="shared" si="16"/>
        <v>0</v>
      </c>
      <c r="AI177" s="82">
        <f t="shared" si="16"/>
        <v>0</v>
      </c>
      <c r="AJ177" s="83">
        <f t="shared" si="16"/>
        <v>0</v>
      </c>
      <c r="AK177" s="83">
        <f t="shared" si="16"/>
        <v>0</v>
      </c>
      <c r="AL177" s="83">
        <f t="shared" si="16"/>
        <v>0</v>
      </c>
      <c r="AM177" s="83">
        <f t="shared" si="16"/>
        <v>0</v>
      </c>
      <c r="AN177" s="83">
        <f t="shared" si="16"/>
        <v>0</v>
      </c>
      <c r="AO177" s="83">
        <f t="shared" si="16"/>
        <v>0</v>
      </c>
      <c r="AP177" s="83">
        <f t="shared" si="16"/>
        <v>0</v>
      </c>
      <c r="AQ177" s="83">
        <f t="shared" si="16"/>
        <v>0</v>
      </c>
      <c r="AR177" s="83">
        <f t="shared" si="16"/>
        <v>0</v>
      </c>
      <c r="AS177" s="83">
        <f t="shared" si="16"/>
        <v>0</v>
      </c>
      <c r="AT177" s="84">
        <f t="shared" si="16"/>
        <v>0</v>
      </c>
      <c r="AU177" s="28"/>
    </row>
    <row r="178" spans="1:47" ht="14.25" customHeight="1" x14ac:dyDescent="0.2">
      <c r="A178" s="477"/>
      <c r="B178" s="30" t="s">
        <v>77</v>
      </c>
      <c r="C178" s="31" t="s">
        <v>71</v>
      </c>
      <c r="D178" s="474" t="s">
        <v>54</v>
      </c>
      <c r="E178" s="26"/>
      <c r="F178" s="32"/>
      <c r="G178" s="32"/>
      <c r="H178" s="33"/>
      <c r="I178" s="33"/>
      <c r="J178" s="34"/>
      <c r="K178" s="32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4"/>
      <c r="W178" s="32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4"/>
      <c r="AI178" s="32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4"/>
      <c r="AU178" s="45"/>
    </row>
    <row r="179" spans="1:47" x14ac:dyDescent="0.2">
      <c r="A179" s="478"/>
      <c r="B179" s="30" t="s">
        <v>78</v>
      </c>
      <c r="C179" s="31" t="s">
        <v>72</v>
      </c>
      <c r="D179" s="475"/>
      <c r="E179" s="26"/>
      <c r="F179" s="37"/>
      <c r="G179" s="37"/>
      <c r="H179" s="38"/>
      <c r="I179" s="38"/>
      <c r="J179" s="39"/>
      <c r="K179" s="37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9"/>
      <c r="W179" s="37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9"/>
      <c r="AI179" s="37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9"/>
      <c r="AU179" s="45"/>
    </row>
    <row r="180" spans="1:47" x14ac:dyDescent="0.2">
      <c r="A180" s="478"/>
      <c r="B180" s="30" t="s">
        <v>79</v>
      </c>
      <c r="C180" s="31" t="s">
        <v>73</v>
      </c>
      <c r="D180" s="475"/>
      <c r="E180" s="26"/>
      <c r="F180" s="37"/>
      <c r="G180" s="37"/>
      <c r="H180" s="38"/>
      <c r="I180" s="38"/>
      <c r="J180" s="39"/>
      <c r="K180" s="37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9"/>
      <c r="W180" s="37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9"/>
      <c r="AI180" s="37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9"/>
      <c r="AU180" s="45"/>
    </row>
    <row r="181" spans="1:47" x14ac:dyDescent="0.2">
      <c r="A181" s="478"/>
      <c r="B181" s="30" t="s">
        <v>80</v>
      </c>
      <c r="C181" s="31" t="s">
        <v>74</v>
      </c>
      <c r="D181" s="475"/>
      <c r="E181" s="26"/>
      <c r="F181" s="37"/>
      <c r="G181" s="37"/>
      <c r="H181" s="38"/>
      <c r="I181" s="38"/>
      <c r="J181" s="39"/>
      <c r="K181" s="37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9"/>
      <c r="W181" s="37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9"/>
      <c r="AI181" s="37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9"/>
      <c r="AU181" s="45"/>
    </row>
    <row r="182" spans="1:47" x14ac:dyDescent="0.2">
      <c r="A182" s="478"/>
      <c r="B182" s="30" t="s">
        <v>81</v>
      </c>
      <c r="C182" s="31" t="s">
        <v>75</v>
      </c>
      <c r="D182" s="475"/>
      <c r="E182" s="26"/>
      <c r="F182" s="37"/>
      <c r="G182" s="37"/>
      <c r="H182" s="38"/>
      <c r="I182" s="38"/>
      <c r="J182" s="39"/>
      <c r="K182" s="37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9"/>
      <c r="W182" s="37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9"/>
      <c r="AI182" s="37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9"/>
      <c r="AU182" s="45"/>
    </row>
    <row r="183" spans="1:47" x14ac:dyDescent="0.2">
      <c r="A183" s="478"/>
      <c r="B183" s="30" t="s">
        <v>82</v>
      </c>
      <c r="C183" s="31" t="s">
        <v>76</v>
      </c>
      <c r="D183" s="475"/>
      <c r="E183" s="26"/>
      <c r="F183" s="37"/>
      <c r="G183" s="37"/>
      <c r="H183" s="38"/>
      <c r="I183" s="38"/>
      <c r="J183" s="39"/>
      <c r="K183" s="37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9"/>
      <c r="W183" s="37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9"/>
      <c r="AI183" s="37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9"/>
      <c r="AU183" s="45"/>
    </row>
    <row r="184" spans="1:47" x14ac:dyDescent="0.2">
      <c r="A184" s="478"/>
      <c r="B184" s="30" t="s">
        <v>88</v>
      </c>
      <c r="C184" s="31" t="s">
        <v>83</v>
      </c>
      <c r="D184" s="475"/>
      <c r="E184" s="26"/>
      <c r="F184" s="37"/>
      <c r="G184" s="37"/>
      <c r="H184" s="38"/>
      <c r="I184" s="38"/>
      <c r="J184" s="39"/>
      <c r="K184" s="37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9"/>
      <c r="W184" s="37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9"/>
      <c r="AI184" s="37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9"/>
      <c r="AU184" s="45"/>
    </row>
    <row r="185" spans="1:47" x14ac:dyDescent="0.2">
      <c r="A185" s="478"/>
      <c r="B185" s="30" t="s">
        <v>89</v>
      </c>
      <c r="C185" s="31" t="s">
        <v>84</v>
      </c>
      <c r="D185" s="475"/>
      <c r="E185" s="26"/>
      <c r="F185" s="37"/>
      <c r="G185" s="37"/>
      <c r="H185" s="38"/>
      <c r="I185" s="38"/>
      <c r="J185" s="39"/>
      <c r="K185" s="37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9"/>
      <c r="W185" s="37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9"/>
      <c r="AI185" s="37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9"/>
      <c r="AU185" s="45"/>
    </row>
    <row r="186" spans="1:47" x14ac:dyDescent="0.2">
      <c r="A186" s="478"/>
      <c r="B186" s="30" t="s">
        <v>90</v>
      </c>
      <c r="C186" s="31" t="s">
        <v>85</v>
      </c>
      <c r="D186" s="475"/>
      <c r="E186" s="26"/>
      <c r="F186" s="37"/>
      <c r="G186" s="37"/>
      <c r="H186" s="38"/>
      <c r="I186" s="38"/>
      <c r="J186" s="39"/>
      <c r="K186" s="37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9"/>
      <c r="W186" s="37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9"/>
      <c r="AI186" s="37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9"/>
      <c r="AU186" s="45"/>
    </row>
    <row r="187" spans="1:47" x14ac:dyDescent="0.2">
      <c r="A187" s="478"/>
      <c r="B187" s="35" t="s">
        <v>91</v>
      </c>
      <c r="C187" s="36" t="s">
        <v>86</v>
      </c>
      <c r="D187" s="475"/>
      <c r="E187" s="26"/>
      <c r="F187" s="37"/>
      <c r="G187" s="37"/>
      <c r="H187" s="38"/>
      <c r="I187" s="38"/>
      <c r="J187" s="39"/>
      <c r="K187" s="37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9"/>
      <c r="W187" s="37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9"/>
      <c r="AI187" s="37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9"/>
      <c r="AU187" s="45"/>
    </row>
    <row r="188" spans="1:47" s="29" customFormat="1" ht="15.75" thickBot="1" x14ac:dyDescent="0.25">
      <c r="A188" s="479"/>
      <c r="B188" s="40" t="s">
        <v>92</v>
      </c>
      <c r="C188" s="41" t="s">
        <v>87</v>
      </c>
      <c r="D188" s="476"/>
      <c r="E188" s="26"/>
      <c r="F188" s="42"/>
      <c r="G188" s="42"/>
      <c r="H188" s="43"/>
      <c r="I188" s="43"/>
      <c r="J188" s="44"/>
      <c r="K188" s="42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4"/>
      <c r="W188" s="42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4"/>
      <c r="AI188" s="42"/>
      <c r="AJ188" s="43"/>
      <c r="AK188" s="43"/>
      <c r="AL188" s="43"/>
      <c r="AM188" s="43"/>
      <c r="AN188" s="43"/>
      <c r="AO188" s="43"/>
      <c r="AP188" s="43"/>
      <c r="AQ188" s="43"/>
      <c r="AR188" s="43"/>
      <c r="AS188" s="43"/>
      <c r="AT188" s="44"/>
      <c r="AU188" s="28"/>
    </row>
    <row r="189" spans="1:47" ht="15" thickBot="1" x14ac:dyDescent="0.25">
      <c r="A189" s="27"/>
      <c r="B189" s="27"/>
      <c r="C189" s="27"/>
      <c r="D189" s="27"/>
      <c r="E189" s="26"/>
      <c r="AU189" s="27"/>
    </row>
    <row r="190" spans="1:47" s="29" customFormat="1" ht="54" customHeight="1" thickBot="1" x14ac:dyDescent="0.25">
      <c r="A190" s="85" t="s">
        <v>113</v>
      </c>
      <c r="B190" s="86"/>
      <c r="C190" s="86"/>
      <c r="D190" s="87"/>
      <c r="E190" s="26"/>
      <c r="F190" s="88">
        <f>F138+F151+F164+F177</f>
        <v>0</v>
      </c>
      <c r="G190" s="222">
        <f t="shared" ref="G190:AT190" si="17">G138+G151+G164+G177</f>
        <v>0</v>
      </c>
      <c r="H190" s="89">
        <f t="shared" si="17"/>
        <v>0</v>
      </c>
      <c r="I190" s="89">
        <f t="shared" si="17"/>
        <v>0</v>
      </c>
      <c r="J190" s="223">
        <f t="shared" si="17"/>
        <v>0</v>
      </c>
      <c r="K190" s="222">
        <f t="shared" si="17"/>
        <v>0</v>
      </c>
      <c r="L190" s="89">
        <f t="shared" si="17"/>
        <v>0</v>
      </c>
      <c r="M190" s="89">
        <f t="shared" si="17"/>
        <v>0</v>
      </c>
      <c r="N190" s="89">
        <f t="shared" si="17"/>
        <v>0</v>
      </c>
      <c r="O190" s="89">
        <f t="shared" si="17"/>
        <v>0</v>
      </c>
      <c r="P190" s="89">
        <f t="shared" si="17"/>
        <v>0</v>
      </c>
      <c r="Q190" s="89">
        <f t="shared" si="17"/>
        <v>0</v>
      </c>
      <c r="R190" s="89">
        <f t="shared" si="17"/>
        <v>0</v>
      </c>
      <c r="S190" s="89">
        <f t="shared" si="17"/>
        <v>0</v>
      </c>
      <c r="T190" s="89">
        <f t="shared" si="17"/>
        <v>0</v>
      </c>
      <c r="U190" s="89">
        <f t="shared" si="17"/>
        <v>0</v>
      </c>
      <c r="V190" s="224">
        <f t="shared" si="17"/>
        <v>0</v>
      </c>
      <c r="W190" s="222">
        <f t="shared" si="17"/>
        <v>0</v>
      </c>
      <c r="X190" s="89">
        <f t="shared" si="17"/>
        <v>0</v>
      </c>
      <c r="Y190" s="89">
        <f t="shared" si="17"/>
        <v>0</v>
      </c>
      <c r="Z190" s="89">
        <f t="shared" si="17"/>
        <v>0</v>
      </c>
      <c r="AA190" s="89">
        <f t="shared" si="17"/>
        <v>0</v>
      </c>
      <c r="AB190" s="89">
        <f t="shared" si="17"/>
        <v>0</v>
      </c>
      <c r="AC190" s="89">
        <f t="shared" si="17"/>
        <v>0</v>
      </c>
      <c r="AD190" s="89">
        <f t="shared" si="17"/>
        <v>0</v>
      </c>
      <c r="AE190" s="89">
        <f t="shared" si="17"/>
        <v>0</v>
      </c>
      <c r="AF190" s="89">
        <f t="shared" si="17"/>
        <v>0</v>
      </c>
      <c r="AG190" s="89">
        <f t="shared" si="17"/>
        <v>0</v>
      </c>
      <c r="AH190" s="224">
        <f t="shared" si="17"/>
        <v>0</v>
      </c>
      <c r="AI190" s="222">
        <f t="shared" si="17"/>
        <v>0</v>
      </c>
      <c r="AJ190" s="89">
        <f t="shared" si="17"/>
        <v>0</v>
      </c>
      <c r="AK190" s="89">
        <f t="shared" si="17"/>
        <v>0</v>
      </c>
      <c r="AL190" s="89">
        <f t="shared" si="17"/>
        <v>0</v>
      </c>
      <c r="AM190" s="89">
        <f t="shared" si="17"/>
        <v>0</v>
      </c>
      <c r="AN190" s="89">
        <f t="shared" si="17"/>
        <v>0</v>
      </c>
      <c r="AO190" s="89">
        <f t="shared" si="17"/>
        <v>0</v>
      </c>
      <c r="AP190" s="89">
        <f t="shared" si="17"/>
        <v>0</v>
      </c>
      <c r="AQ190" s="89">
        <f t="shared" si="17"/>
        <v>0</v>
      </c>
      <c r="AR190" s="89">
        <f t="shared" si="17"/>
        <v>0</v>
      </c>
      <c r="AS190" s="89">
        <f t="shared" si="17"/>
        <v>0</v>
      </c>
      <c r="AT190" s="226">
        <f t="shared" si="17"/>
        <v>0</v>
      </c>
      <c r="AU190" s="28"/>
    </row>
    <row r="191" spans="1:47" ht="15" x14ac:dyDescent="0.2">
      <c r="A191" s="50"/>
      <c r="B191" s="48"/>
      <c r="C191" s="48"/>
      <c r="D191" s="48"/>
      <c r="E191" s="26"/>
      <c r="F191" s="51"/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  <c r="AA191" s="51"/>
      <c r="AB191" s="51"/>
      <c r="AC191" s="51"/>
      <c r="AD191" s="51"/>
      <c r="AE191" s="51"/>
      <c r="AF191" s="51"/>
      <c r="AG191" s="51"/>
      <c r="AH191" s="51"/>
      <c r="AI191" s="51"/>
      <c r="AJ191" s="51"/>
      <c r="AK191" s="51"/>
      <c r="AL191" s="51"/>
      <c r="AM191" s="51"/>
      <c r="AN191" s="51"/>
      <c r="AO191" s="51"/>
      <c r="AP191" s="51"/>
      <c r="AQ191" s="51"/>
      <c r="AR191" s="51"/>
      <c r="AS191" s="51"/>
      <c r="AT191" s="51"/>
      <c r="AU191" s="48"/>
    </row>
  </sheetData>
  <mergeCells count="24">
    <mergeCell ref="A19:A29"/>
    <mergeCell ref="D19:D29"/>
    <mergeCell ref="A32:A42"/>
    <mergeCell ref="D32:D42"/>
    <mergeCell ref="A45:A55"/>
    <mergeCell ref="D45:D55"/>
    <mergeCell ref="A58:A68"/>
    <mergeCell ref="D58:D68"/>
    <mergeCell ref="A79:A89"/>
    <mergeCell ref="D79:D89"/>
    <mergeCell ref="A92:A102"/>
    <mergeCell ref="D92:D102"/>
    <mergeCell ref="A105:A115"/>
    <mergeCell ref="D105:D115"/>
    <mergeCell ref="A118:A128"/>
    <mergeCell ref="D118:D128"/>
    <mergeCell ref="A139:A149"/>
    <mergeCell ref="D139:D149"/>
    <mergeCell ref="A152:A162"/>
    <mergeCell ref="D152:D162"/>
    <mergeCell ref="A165:A175"/>
    <mergeCell ref="D165:D175"/>
    <mergeCell ref="A178:A188"/>
    <mergeCell ref="D178:D188"/>
  </mergeCells>
  <pageMargins left="0.7" right="0.7" top="0.75" bottom="0.75" header="0.3" footer="0.3"/>
  <pageSetup paperSize="9" orientation="portrait" r:id="rId1"/>
  <headerFooter>
    <oddFooter>&amp;C_x000D_&amp;1#&amp;"Calibri"&amp;10&amp;K000000 CONFIDENCIAL(DE)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FA4C0-4B77-4B5D-8EF7-D07E685117A6}">
  <dimension ref="A2:AU191"/>
  <sheetViews>
    <sheetView showGridLines="0" zoomScale="70" zoomScaleNormal="70" workbookViewId="0">
      <selection activeCell="A5" sqref="A5"/>
    </sheetView>
  </sheetViews>
  <sheetFormatPr baseColWidth="10" defaultColWidth="9.85546875" defaultRowHeight="14.25" x14ac:dyDescent="0.2"/>
  <cols>
    <col min="1" max="1" width="6.28515625" style="21" customWidth="1"/>
    <col min="2" max="2" width="9.28515625" style="21" customWidth="1"/>
    <col min="3" max="3" width="31.7109375" style="21" bestFit="1" customWidth="1"/>
    <col min="4" max="4" width="8.140625" style="21" customWidth="1"/>
    <col min="5" max="5" width="1.28515625" style="21" customWidth="1"/>
    <col min="6" max="6" width="31.140625" style="21" customWidth="1"/>
    <col min="7" max="46" width="15.7109375" style="21" customWidth="1"/>
    <col min="47" max="47" width="3" style="21" customWidth="1"/>
    <col min="48" max="16384" width="9.85546875" style="21"/>
  </cols>
  <sheetData>
    <row r="2" spans="1:47" ht="20.25" x14ac:dyDescent="0.2">
      <c r="A2" s="23"/>
    </row>
    <row r="5" spans="1:47" ht="23.25" x14ac:dyDescent="0.2">
      <c r="A5" s="22" t="s">
        <v>184</v>
      </c>
    </row>
    <row r="6" spans="1:47" ht="15" thickBot="1" x14ac:dyDescent="0.25"/>
    <row r="7" spans="1:47" ht="18.75" thickBot="1" x14ac:dyDescent="0.25">
      <c r="A7" s="63" t="s">
        <v>16</v>
      </c>
      <c r="B7" s="63"/>
      <c r="C7" s="64"/>
      <c r="D7" s="58"/>
      <c r="F7" s="124" t="e">
        <f>'Anexo C.1'!$F$7</f>
        <v>#REF!</v>
      </c>
      <c r="G7" s="126"/>
    </row>
    <row r="9" spans="1:47" hidden="1" x14ac:dyDescent="0.2"/>
    <row r="10" spans="1:47" x14ac:dyDescent="0.2">
      <c r="A10" s="21" t="s">
        <v>126</v>
      </c>
    </row>
    <row r="11" spans="1:47" ht="15" thickBot="1" x14ac:dyDescent="0.25"/>
    <row r="12" spans="1:47" ht="34.5" customHeight="1" thickBot="1" x14ac:dyDescent="0.25">
      <c r="A12" s="360" t="str">
        <f>CONCATENATE("Año de gas ",YEAR(Multiplicadores!$D$33))</f>
        <v>Año de gas 2026</v>
      </c>
      <c r="B12" s="361"/>
      <c r="C12" s="361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361"/>
      <c r="O12" s="361"/>
      <c r="P12" s="361"/>
      <c r="Q12" s="361"/>
      <c r="R12" s="361"/>
      <c r="S12" s="361"/>
      <c r="T12" s="361"/>
      <c r="U12" s="361"/>
      <c r="V12" s="361"/>
      <c r="W12" s="361"/>
      <c r="X12" s="361"/>
      <c r="Y12" s="361"/>
      <c r="Z12" s="361"/>
      <c r="AA12" s="361"/>
      <c r="AB12" s="361"/>
      <c r="AC12" s="361"/>
      <c r="AD12" s="361"/>
      <c r="AE12" s="361"/>
      <c r="AF12" s="361"/>
      <c r="AG12" s="361"/>
      <c r="AH12" s="361"/>
      <c r="AI12" s="361"/>
      <c r="AJ12" s="361"/>
      <c r="AK12" s="361"/>
      <c r="AL12" s="361"/>
      <c r="AM12" s="361"/>
      <c r="AN12" s="361"/>
      <c r="AO12" s="361"/>
      <c r="AP12" s="361"/>
      <c r="AQ12" s="361"/>
      <c r="AR12" s="361"/>
      <c r="AS12" s="361"/>
      <c r="AT12" s="362"/>
    </row>
    <row r="13" spans="1:47" ht="15" thickBot="1" x14ac:dyDescent="0.25"/>
    <row r="14" spans="1:47" ht="39.75" customHeight="1" x14ac:dyDescent="0.2">
      <c r="A14" s="24"/>
      <c r="B14" s="25"/>
      <c r="C14" s="25"/>
      <c r="D14" s="26"/>
      <c r="E14" s="26"/>
      <c r="F14" s="65" t="s">
        <v>57</v>
      </c>
      <c r="G14" s="66" t="s">
        <v>44</v>
      </c>
      <c r="H14" s="66"/>
      <c r="I14" s="66"/>
      <c r="J14" s="66"/>
      <c r="K14" s="66" t="s">
        <v>43</v>
      </c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 t="s">
        <v>124</v>
      </c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 t="s">
        <v>125</v>
      </c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7"/>
      <c r="AU14" s="26"/>
    </row>
    <row r="15" spans="1:47" ht="41.25" customHeight="1" thickBot="1" x14ac:dyDescent="0.25">
      <c r="A15" s="24"/>
      <c r="B15" s="25"/>
      <c r="C15" s="25"/>
      <c r="D15" s="26"/>
      <c r="E15" s="26"/>
      <c r="F15" s="68" t="s">
        <v>114</v>
      </c>
      <c r="G15" s="70" t="str">
        <f>CONCATENATE("Q4 ",YEAR(Multiplicadores!$D$33)-1)</f>
        <v>Q4 2025</v>
      </c>
      <c r="H15" s="69" t="str">
        <f>CONCATENATE("Q1 ",YEAR(Multiplicadores!$D$33))</f>
        <v>Q1 2026</v>
      </c>
      <c r="I15" s="69" t="str">
        <f>CONCATENATE("Q2 ",YEAR(Multiplicadores!$D$33))</f>
        <v>Q2 2026</v>
      </c>
      <c r="J15" s="69" t="str">
        <f>CONCATENATE("Q3 ",YEAR(Multiplicadores!$D$33))</f>
        <v>Q3 2026</v>
      </c>
      <c r="K15" s="70" t="s">
        <v>110</v>
      </c>
      <c r="L15" s="70" t="s">
        <v>111</v>
      </c>
      <c r="M15" s="70" t="s">
        <v>112</v>
      </c>
      <c r="N15" s="70" t="s">
        <v>101</v>
      </c>
      <c r="O15" s="70" t="s">
        <v>102</v>
      </c>
      <c r="P15" s="70" t="s">
        <v>103</v>
      </c>
      <c r="Q15" s="70" t="s">
        <v>104</v>
      </c>
      <c r="R15" s="70" t="s">
        <v>105</v>
      </c>
      <c r="S15" s="70" t="s">
        <v>106</v>
      </c>
      <c r="T15" s="70" t="s">
        <v>107</v>
      </c>
      <c r="U15" s="70" t="s">
        <v>108</v>
      </c>
      <c r="V15" s="70" t="s">
        <v>109</v>
      </c>
      <c r="W15" s="70" t="s">
        <v>110</v>
      </c>
      <c r="X15" s="70" t="s">
        <v>111</v>
      </c>
      <c r="Y15" s="70" t="s">
        <v>112</v>
      </c>
      <c r="Z15" s="70" t="s">
        <v>101</v>
      </c>
      <c r="AA15" s="70" t="s">
        <v>102</v>
      </c>
      <c r="AB15" s="70" t="s">
        <v>103</v>
      </c>
      <c r="AC15" s="70" t="s">
        <v>104</v>
      </c>
      <c r="AD15" s="70" t="s">
        <v>105</v>
      </c>
      <c r="AE15" s="70" t="s">
        <v>106</v>
      </c>
      <c r="AF15" s="70" t="s">
        <v>107</v>
      </c>
      <c r="AG15" s="70" t="s">
        <v>108</v>
      </c>
      <c r="AH15" s="70" t="s">
        <v>109</v>
      </c>
      <c r="AI15" s="70" t="s">
        <v>110</v>
      </c>
      <c r="AJ15" s="70" t="s">
        <v>111</v>
      </c>
      <c r="AK15" s="70" t="s">
        <v>112</v>
      </c>
      <c r="AL15" s="70" t="s">
        <v>101</v>
      </c>
      <c r="AM15" s="70" t="s">
        <v>102</v>
      </c>
      <c r="AN15" s="70" t="s">
        <v>103</v>
      </c>
      <c r="AO15" s="70" t="s">
        <v>104</v>
      </c>
      <c r="AP15" s="70" t="s">
        <v>105</v>
      </c>
      <c r="AQ15" s="70" t="s">
        <v>106</v>
      </c>
      <c r="AR15" s="70" t="s">
        <v>107</v>
      </c>
      <c r="AS15" s="70" t="s">
        <v>108</v>
      </c>
      <c r="AT15" s="312" t="s">
        <v>109</v>
      </c>
      <c r="AU15" s="26"/>
    </row>
    <row r="16" spans="1:47" ht="47.25" customHeight="1" thickBot="1" x14ac:dyDescent="0.25">
      <c r="A16" s="75" t="s">
        <v>1</v>
      </c>
      <c r="B16" s="76" t="s">
        <v>11</v>
      </c>
      <c r="C16" s="77" t="s">
        <v>0</v>
      </c>
      <c r="D16" s="78"/>
      <c r="E16" s="26"/>
      <c r="F16" s="71" t="s">
        <v>14</v>
      </c>
      <c r="G16" s="73" t="s">
        <v>14</v>
      </c>
      <c r="H16" s="72" t="s">
        <v>14</v>
      </c>
      <c r="I16" s="72" t="s">
        <v>14</v>
      </c>
      <c r="J16" s="72" t="s">
        <v>14</v>
      </c>
      <c r="K16" s="73" t="s">
        <v>14</v>
      </c>
      <c r="L16" s="72" t="s">
        <v>14</v>
      </c>
      <c r="M16" s="72" t="s">
        <v>14</v>
      </c>
      <c r="N16" s="72" t="s">
        <v>14</v>
      </c>
      <c r="O16" s="72" t="s">
        <v>14</v>
      </c>
      <c r="P16" s="72" t="s">
        <v>14</v>
      </c>
      <c r="Q16" s="72" t="s">
        <v>14</v>
      </c>
      <c r="R16" s="72" t="s">
        <v>14</v>
      </c>
      <c r="S16" s="72" t="s">
        <v>14</v>
      </c>
      <c r="T16" s="72" t="s">
        <v>14</v>
      </c>
      <c r="U16" s="72" t="s">
        <v>14</v>
      </c>
      <c r="V16" s="72" t="s">
        <v>14</v>
      </c>
      <c r="W16" s="73" t="s">
        <v>14</v>
      </c>
      <c r="X16" s="72" t="s">
        <v>14</v>
      </c>
      <c r="Y16" s="72" t="s">
        <v>14</v>
      </c>
      <c r="Z16" s="72" t="s">
        <v>14</v>
      </c>
      <c r="AA16" s="72" t="s">
        <v>14</v>
      </c>
      <c r="AB16" s="72" t="s">
        <v>14</v>
      </c>
      <c r="AC16" s="72" t="s">
        <v>14</v>
      </c>
      <c r="AD16" s="72" t="s">
        <v>14</v>
      </c>
      <c r="AE16" s="72" t="s">
        <v>14</v>
      </c>
      <c r="AF16" s="72" t="s">
        <v>14</v>
      </c>
      <c r="AG16" s="72" t="s">
        <v>14</v>
      </c>
      <c r="AH16" s="72" t="s">
        <v>14</v>
      </c>
      <c r="AI16" s="73" t="s">
        <v>14</v>
      </c>
      <c r="AJ16" s="72" t="s">
        <v>14</v>
      </c>
      <c r="AK16" s="72" t="s">
        <v>14</v>
      </c>
      <c r="AL16" s="72" t="s">
        <v>14</v>
      </c>
      <c r="AM16" s="72" t="s">
        <v>14</v>
      </c>
      <c r="AN16" s="72" t="s">
        <v>14</v>
      </c>
      <c r="AO16" s="72" t="s">
        <v>14</v>
      </c>
      <c r="AP16" s="72" t="s">
        <v>14</v>
      </c>
      <c r="AQ16" s="72" t="s">
        <v>14</v>
      </c>
      <c r="AR16" s="72" t="s">
        <v>14</v>
      </c>
      <c r="AS16" s="72" t="s">
        <v>14</v>
      </c>
      <c r="AT16" s="74" t="s">
        <v>14</v>
      </c>
      <c r="AU16" s="26"/>
    </row>
    <row r="17" spans="1:47" ht="15" thickBot="1" x14ac:dyDescent="0.25">
      <c r="A17" s="27"/>
      <c r="B17" s="27"/>
      <c r="C17" s="27"/>
      <c r="D17" s="27"/>
      <c r="E17" s="26"/>
      <c r="AU17" s="27"/>
    </row>
    <row r="18" spans="1:47" s="29" customFormat="1" ht="29.25" customHeight="1" thickBot="1" x14ac:dyDescent="0.25">
      <c r="A18" s="79" t="s">
        <v>37</v>
      </c>
      <c r="B18" s="80"/>
      <c r="C18" s="80"/>
      <c r="D18" s="81"/>
      <c r="E18" s="26"/>
      <c r="F18" s="82">
        <f>SUM(F19:F29)</f>
        <v>0</v>
      </c>
      <c r="G18" s="82">
        <f t="shared" ref="G18:AT18" si="0">SUM(G19:G29)</f>
        <v>0</v>
      </c>
      <c r="H18" s="83">
        <f t="shared" si="0"/>
        <v>0</v>
      </c>
      <c r="I18" s="83">
        <f t="shared" si="0"/>
        <v>0</v>
      </c>
      <c r="J18" s="84">
        <f t="shared" si="0"/>
        <v>0</v>
      </c>
      <c r="K18" s="82">
        <f t="shared" si="0"/>
        <v>0</v>
      </c>
      <c r="L18" s="83">
        <f t="shared" si="0"/>
        <v>0</v>
      </c>
      <c r="M18" s="83">
        <f t="shared" si="0"/>
        <v>0</v>
      </c>
      <c r="N18" s="83">
        <f t="shared" si="0"/>
        <v>0</v>
      </c>
      <c r="O18" s="83">
        <f t="shared" si="0"/>
        <v>0</v>
      </c>
      <c r="P18" s="83">
        <f t="shared" si="0"/>
        <v>0</v>
      </c>
      <c r="Q18" s="83">
        <f t="shared" si="0"/>
        <v>0</v>
      </c>
      <c r="R18" s="83">
        <f t="shared" si="0"/>
        <v>0</v>
      </c>
      <c r="S18" s="83">
        <f t="shared" si="0"/>
        <v>0</v>
      </c>
      <c r="T18" s="83">
        <f t="shared" si="0"/>
        <v>0</v>
      </c>
      <c r="U18" s="83">
        <f t="shared" si="0"/>
        <v>0</v>
      </c>
      <c r="V18" s="84">
        <f t="shared" si="0"/>
        <v>0</v>
      </c>
      <c r="W18" s="82">
        <f t="shared" si="0"/>
        <v>0</v>
      </c>
      <c r="X18" s="83">
        <f t="shared" si="0"/>
        <v>0</v>
      </c>
      <c r="Y18" s="83">
        <f t="shared" si="0"/>
        <v>0</v>
      </c>
      <c r="Z18" s="83">
        <f t="shared" si="0"/>
        <v>0</v>
      </c>
      <c r="AA18" s="83">
        <f t="shared" si="0"/>
        <v>0</v>
      </c>
      <c r="AB18" s="83">
        <f t="shared" si="0"/>
        <v>0</v>
      </c>
      <c r="AC18" s="83">
        <f t="shared" si="0"/>
        <v>0</v>
      </c>
      <c r="AD18" s="83">
        <f t="shared" si="0"/>
        <v>0</v>
      </c>
      <c r="AE18" s="83">
        <f t="shared" si="0"/>
        <v>0</v>
      </c>
      <c r="AF18" s="83">
        <f t="shared" si="0"/>
        <v>0</v>
      </c>
      <c r="AG18" s="83">
        <f t="shared" si="0"/>
        <v>0</v>
      </c>
      <c r="AH18" s="84">
        <f t="shared" si="0"/>
        <v>0</v>
      </c>
      <c r="AI18" s="82">
        <f t="shared" si="0"/>
        <v>0</v>
      </c>
      <c r="AJ18" s="83">
        <f t="shared" si="0"/>
        <v>0</v>
      </c>
      <c r="AK18" s="83">
        <f t="shared" si="0"/>
        <v>0</v>
      </c>
      <c r="AL18" s="83">
        <f t="shared" si="0"/>
        <v>0</v>
      </c>
      <c r="AM18" s="83">
        <f t="shared" si="0"/>
        <v>0</v>
      </c>
      <c r="AN18" s="83">
        <f t="shared" si="0"/>
        <v>0</v>
      </c>
      <c r="AO18" s="83">
        <f t="shared" si="0"/>
        <v>0</v>
      </c>
      <c r="AP18" s="83">
        <f t="shared" si="0"/>
        <v>0</v>
      </c>
      <c r="AQ18" s="83">
        <f t="shared" si="0"/>
        <v>0</v>
      </c>
      <c r="AR18" s="83">
        <f t="shared" si="0"/>
        <v>0</v>
      </c>
      <c r="AS18" s="83">
        <f t="shared" si="0"/>
        <v>0</v>
      </c>
      <c r="AT18" s="84">
        <f t="shared" si="0"/>
        <v>0</v>
      </c>
      <c r="AU18" s="28"/>
    </row>
    <row r="19" spans="1:47" ht="13.5" customHeight="1" x14ac:dyDescent="0.2">
      <c r="A19" s="471"/>
      <c r="B19" s="30" t="s">
        <v>77</v>
      </c>
      <c r="C19" s="31" t="s">
        <v>71</v>
      </c>
      <c r="D19" s="474" t="s">
        <v>54</v>
      </c>
      <c r="E19" s="26"/>
      <c r="F19" s="32"/>
      <c r="G19" s="32"/>
      <c r="H19" s="33"/>
      <c r="I19" s="33"/>
      <c r="J19" s="34"/>
      <c r="K19" s="32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4"/>
      <c r="W19" s="32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4"/>
      <c r="AI19" s="32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4"/>
      <c r="AU19" s="45"/>
    </row>
    <row r="20" spans="1:47" ht="14.25" customHeight="1" x14ac:dyDescent="0.2">
      <c r="A20" s="472"/>
      <c r="B20" s="30" t="s">
        <v>78</v>
      </c>
      <c r="C20" s="31" t="s">
        <v>72</v>
      </c>
      <c r="D20" s="475"/>
      <c r="E20" s="26"/>
      <c r="F20" s="37"/>
      <c r="G20" s="37"/>
      <c r="H20" s="38"/>
      <c r="I20" s="38"/>
      <c r="J20" s="39"/>
      <c r="K20" s="37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9"/>
      <c r="W20" s="37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9"/>
      <c r="AI20" s="37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9"/>
      <c r="AU20" s="45"/>
    </row>
    <row r="21" spans="1:47" ht="14.25" customHeight="1" x14ac:dyDescent="0.2">
      <c r="A21" s="472"/>
      <c r="B21" s="30" t="s">
        <v>79</v>
      </c>
      <c r="C21" s="31" t="s">
        <v>73</v>
      </c>
      <c r="D21" s="475"/>
      <c r="E21" s="26"/>
      <c r="F21" s="37"/>
      <c r="G21" s="37"/>
      <c r="H21" s="38"/>
      <c r="I21" s="38"/>
      <c r="J21" s="39"/>
      <c r="K21" s="37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9"/>
      <c r="W21" s="37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9"/>
      <c r="AI21" s="37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9"/>
      <c r="AU21" s="45"/>
    </row>
    <row r="22" spans="1:47" ht="14.25" customHeight="1" x14ac:dyDescent="0.2">
      <c r="A22" s="472"/>
      <c r="B22" s="30" t="s">
        <v>80</v>
      </c>
      <c r="C22" s="31" t="s">
        <v>74</v>
      </c>
      <c r="D22" s="475"/>
      <c r="E22" s="26"/>
      <c r="F22" s="37"/>
      <c r="G22" s="37"/>
      <c r="H22" s="38"/>
      <c r="I22" s="38"/>
      <c r="J22" s="39"/>
      <c r="K22" s="37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9"/>
      <c r="W22" s="37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9"/>
      <c r="AI22" s="37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9"/>
      <c r="AU22" s="45"/>
    </row>
    <row r="23" spans="1:47" s="29" customFormat="1" ht="14.25" customHeight="1" x14ac:dyDescent="0.2">
      <c r="A23" s="472"/>
      <c r="B23" s="30" t="s">
        <v>81</v>
      </c>
      <c r="C23" s="31" t="s">
        <v>75</v>
      </c>
      <c r="D23" s="475"/>
      <c r="E23" s="26"/>
      <c r="F23" s="37"/>
      <c r="G23" s="37"/>
      <c r="H23" s="38"/>
      <c r="I23" s="38"/>
      <c r="J23" s="39"/>
      <c r="K23" s="37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9"/>
      <c r="W23" s="37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9"/>
      <c r="AI23" s="37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9"/>
      <c r="AU23" s="28"/>
    </row>
    <row r="24" spans="1:47" s="29" customFormat="1" ht="14.25" customHeight="1" x14ac:dyDescent="0.2">
      <c r="A24" s="472"/>
      <c r="B24" s="30" t="s">
        <v>82</v>
      </c>
      <c r="C24" s="31" t="s">
        <v>76</v>
      </c>
      <c r="D24" s="475"/>
      <c r="E24" s="26"/>
      <c r="F24" s="219"/>
      <c r="G24" s="219"/>
      <c r="H24" s="221"/>
      <c r="I24" s="221"/>
      <c r="J24" s="220"/>
      <c r="K24" s="219"/>
      <c r="L24" s="221"/>
      <c r="M24" s="221"/>
      <c r="N24" s="221"/>
      <c r="O24" s="221"/>
      <c r="P24" s="221"/>
      <c r="Q24" s="221"/>
      <c r="R24" s="221"/>
      <c r="S24" s="221"/>
      <c r="T24" s="221"/>
      <c r="U24" s="221"/>
      <c r="V24" s="220"/>
      <c r="W24" s="219"/>
      <c r="X24" s="221"/>
      <c r="Y24" s="221"/>
      <c r="Z24" s="221"/>
      <c r="AA24" s="221"/>
      <c r="AB24" s="221"/>
      <c r="AC24" s="221"/>
      <c r="AD24" s="221"/>
      <c r="AE24" s="221"/>
      <c r="AF24" s="221"/>
      <c r="AG24" s="221"/>
      <c r="AH24" s="220"/>
      <c r="AI24" s="219"/>
      <c r="AJ24" s="221"/>
      <c r="AK24" s="221"/>
      <c r="AL24" s="221"/>
      <c r="AM24" s="221"/>
      <c r="AN24" s="221"/>
      <c r="AO24" s="221"/>
      <c r="AP24" s="221"/>
      <c r="AQ24" s="221"/>
      <c r="AR24" s="221"/>
      <c r="AS24" s="221"/>
      <c r="AT24" s="220"/>
      <c r="AU24" s="28"/>
    </row>
    <row r="25" spans="1:47" s="29" customFormat="1" ht="14.25" customHeight="1" x14ac:dyDescent="0.2">
      <c r="A25" s="472"/>
      <c r="B25" s="30" t="s">
        <v>88</v>
      </c>
      <c r="C25" s="31" t="s">
        <v>83</v>
      </c>
      <c r="D25" s="475"/>
      <c r="E25" s="26"/>
      <c r="F25" s="219"/>
      <c r="G25" s="219"/>
      <c r="H25" s="221"/>
      <c r="I25" s="221"/>
      <c r="J25" s="220"/>
      <c r="K25" s="219"/>
      <c r="L25" s="221"/>
      <c r="M25" s="221"/>
      <c r="N25" s="221"/>
      <c r="O25" s="221"/>
      <c r="P25" s="221"/>
      <c r="Q25" s="221"/>
      <c r="R25" s="221"/>
      <c r="S25" s="221"/>
      <c r="T25" s="221"/>
      <c r="U25" s="221"/>
      <c r="V25" s="220"/>
      <c r="W25" s="219"/>
      <c r="X25" s="221"/>
      <c r="Y25" s="221"/>
      <c r="Z25" s="221"/>
      <c r="AA25" s="221"/>
      <c r="AB25" s="221"/>
      <c r="AC25" s="221"/>
      <c r="AD25" s="221"/>
      <c r="AE25" s="221"/>
      <c r="AF25" s="221"/>
      <c r="AG25" s="221"/>
      <c r="AH25" s="220"/>
      <c r="AI25" s="219"/>
      <c r="AJ25" s="221"/>
      <c r="AK25" s="221"/>
      <c r="AL25" s="221"/>
      <c r="AM25" s="221"/>
      <c r="AN25" s="221"/>
      <c r="AO25" s="221"/>
      <c r="AP25" s="221"/>
      <c r="AQ25" s="221"/>
      <c r="AR25" s="221"/>
      <c r="AS25" s="221"/>
      <c r="AT25" s="220"/>
      <c r="AU25" s="28"/>
    </row>
    <row r="26" spans="1:47" s="29" customFormat="1" ht="14.25" customHeight="1" x14ac:dyDescent="0.2">
      <c r="A26" s="472"/>
      <c r="B26" s="30" t="s">
        <v>89</v>
      </c>
      <c r="C26" s="31" t="s">
        <v>84</v>
      </c>
      <c r="D26" s="475"/>
      <c r="E26" s="26"/>
      <c r="F26" s="219"/>
      <c r="G26" s="219"/>
      <c r="H26" s="221"/>
      <c r="I26" s="221"/>
      <c r="J26" s="220"/>
      <c r="K26" s="219"/>
      <c r="L26" s="221"/>
      <c r="M26" s="221"/>
      <c r="N26" s="221"/>
      <c r="O26" s="221"/>
      <c r="P26" s="221"/>
      <c r="Q26" s="221"/>
      <c r="R26" s="221"/>
      <c r="S26" s="221"/>
      <c r="T26" s="221"/>
      <c r="U26" s="221"/>
      <c r="V26" s="220"/>
      <c r="W26" s="219"/>
      <c r="X26" s="221"/>
      <c r="Y26" s="221"/>
      <c r="Z26" s="221"/>
      <c r="AA26" s="221"/>
      <c r="AB26" s="221"/>
      <c r="AC26" s="221"/>
      <c r="AD26" s="221"/>
      <c r="AE26" s="221"/>
      <c r="AF26" s="221"/>
      <c r="AG26" s="221"/>
      <c r="AH26" s="220"/>
      <c r="AI26" s="219"/>
      <c r="AJ26" s="221"/>
      <c r="AK26" s="221"/>
      <c r="AL26" s="221"/>
      <c r="AM26" s="221"/>
      <c r="AN26" s="221"/>
      <c r="AO26" s="221"/>
      <c r="AP26" s="221"/>
      <c r="AQ26" s="221"/>
      <c r="AR26" s="221"/>
      <c r="AS26" s="221"/>
      <c r="AT26" s="220"/>
      <c r="AU26" s="28"/>
    </row>
    <row r="27" spans="1:47" s="29" customFormat="1" ht="14.25" customHeight="1" x14ac:dyDescent="0.2">
      <c r="A27" s="472"/>
      <c r="B27" s="30" t="s">
        <v>90</v>
      </c>
      <c r="C27" s="31" t="s">
        <v>85</v>
      </c>
      <c r="D27" s="475"/>
      <c r="E27" s="26"/>
      <c r="F27" s="219"/>
      <c r="G27" s="219"/>
      <c r="H27" s="221"/>
      <c r="I27" s="221"/>
      <c r="J27" s="220"/>
      <c r="K27" s="219"/>
      <c r="L27" s="221"/>
      <c r="M27" s="221"/>
      <c r="N27" s="221"/>
      <c r="O27" s="221"/>
      <c r="P27" s="221"/>
      <c r="Q27" s="221"/>
      <c r="R27" s="221"/>
      <c r="S27" s="221"/>
      <c r="T27" s="221"/>
      <c r="U27" s="221"/>
      <c r="V27" s="220"/>
      <c r="W27" s="219"/>
      <c r="X27" s="221"/>
      <c r="Y27" s="221"/>
      <c r="Z27" s="221"/>
      <c r="AA27" s="221"/>
      <c r="AB27" s="221"/>
      <c r="AC27" s="221"/>
      <c r="AD27" s="221"/>
      <c r="AE27" s="221"/>
      <c r="AF27" s="221"/>
      <c r="AG27" s="221"/>
      <c r="AH27" s="220"/>
      <c r="AI27" s="219"/>
      <c r="AJ27" s="221"/>
      <c r="AK27" s="221"/>
      <c r="AL27" s="221"/>
      <c r="AM27" s="221"/>
      <c r="AN27" s="221"/>
      <c r="AO27" s="221"/>
      <c r="AP27" s="221"/>
      <c r="AQ27" s="221"/>
      <c r="AR27" s="221"/>
      <c r="AS27" s="221"/>
      <c r="AT27" s="220"/>
      <c r="AU27" s="28"/>
    </row>
    <row r="28" spans="1:47" s="29" customFormat="1" ht="14.25" customHeight="1" x14ac:dyDescent="0.2">
      <c r="A28" s="472"/>
      <c r="B28" s="35" t="s">
        <v>91</v>
      </c>
      <c r="C28" s="36" t="s">
        <v>86</v>
      </c>
      <c r="D28" s="475"/>
      <c r="E28" s="26"/>
      <c r="F28" s="219"/>
      <c r="G28" s="219"/>
      <c r="H28" s="221"/>
      <c r="I28" s="221"/>
      <c r="J28" s="220"/>
      <c r="K28" s="219"/>
      <c r="L28" s="221"/>
      <c r="M28" s="221"/>
      <c r="N28" s="221"/>
      <c r="O28" s="221"/>
      <c r="P28" s="221"/>
      <c r="Q28" s="221"/>
      <c r="R28" s="221"/>
      <c r="S28" s="221"/>
      <c r="T28" s="221"/>
      <c r="U28" s="221"/>
      <c r="V28" s="220"/>
      <c r="W28" s="219"/>
      <c r="X28" s="221"/>
      <c r="Y28" s="221"/>
      <c r="Z28" s="221"/>
      <c r="AA28" s="221"/>
      <c r="AB28" s="221"/>
      <c r="AC28" s="221"/>
      <c r="AD28" s="221"/>
      <c r="AE28" s="221"/>
      <c r="AF28" s="221"/>
      <c r="AG28" s="221"/>
      <c r="AH28" s="220"/>
      <c r="AI28" s="219"/>
      <c r="AJ28" s="221"/>
      <c r="AK28" s="221"/>
      <c r="AL28" s="221"/>
      <c r="AM28" s="221"/>
      <c r="AN28" s="221"/>
      <c r="AO28" s="221"/>
      <c r="AP28" s="221"/>
      <c r="AQ28" s="221"/>
      <c r="AR28" s="221"/>
      <c r="AS28" s="221"/>
      <c r="AT28" s="220"/>
      <c r="AU28" s="28"/>
    </row>
    <row r="29" spans="1:47" s="29" customFormat="1" ht="14.25" customHeight="1" thickBot="1" x14ac:dyDescent="0.25">
      <c r="A29" s="473"/>
      <c r="B29" s="40" t="s">
        <v>92</v>
      </c>
      <c r="C29" s="41" t="s">
        <v>87</v>
      </c>
      <c r="D29" s="476"/>
      <c r="E29" s="26"/>
      <c r="F29" s="42"/>
      <c r="G29" s="42"/>
      <c r="H29" s="43"/>
      <c r="I29" s="43"/>
      <c r="J29" s="44"/>
      <c r="K29" s="42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4"/>
      <c r="W29" s="42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4"/>
      <c r="AI29" s="42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4"/>
      <c r="AU29" s="28"/>
    </row>
    <row r="30" spans="1:47" ht="15" thickBot="1" x14ac:dyDescent="0.25">
      <c r="A30" s="27"/>
      <c r="B30" s="27"/>
      <c r="C30" s="27"/>
      <c r="D30" s="27"/>
      <c r="E30" s="26"/>
      <c r="AU30" s="27"/>
    </row>
    <row r="31" spans="1:47" s="29" customFormat="1" ht="29.25" customHeight="1" thickBot="1" x14ac:dyDescent="0.25">
      <c r="A31" s="79" t="s">
        <v>95</v>
      </c>
      <c r="B31" s="80"/>
      <c r="C31" s="80"/>
      <c r="D31" s="81"/>
      <c r="E31" s="26"/>
      <c r="F31" s="82">
        <f>SUM(F32:F42)</f>
        <v>0</v>
      </c>
      <c r="G31" s="82">
        <f t="shared" ref="G31:AT31" si="1">SUM(G32:G42)</f>
        <v>0</v>
      </c>
      <c r="H31" s="83">
        <f t="shared" si="1"/>
        <v>0</v>
      </c>
      <c r="I31" s="83">
        <f t="shared" si="1"/>
        <v>0</v>
      </c>
      <c r="J31" s="84">
        <f t="shared" si="1"/>
        <v>0</v>
      </c>
      <c r="K31" s="82">
        <f t="shared" si="1"/>
        <v>0</v>
      </c>
      <c r="L31" s="83">
        <f t="shared" si="1"/>
        <v>0</v>
      </c>
      <c r="M31" s="83">
        <f t="shared" si="1"/>
        <v>0</v>
      </c>
      <c r="N31" s="83">
        <f t="shared" si="1"/>
        <v>0</v>
      </c>
      <c r="O31" s="83">
        <f t="shared" si="1"/>
        <v>0</v>
      </c>
      <c r="P31" s="83">
        <f t="shared" si="1"/>
        <v>0</v>
      </c>
      <c r="Q31" s="83">
        <f t="shared" si="1"/>
        <v>0</v>
      </c>
      <c r="R31" s="83">
        <f t="shared" si="1"/>
        <v>0</v>
      </c>
      <c r="S31" s="83">
        <f t="shared" si="1"/>
        <v>0</v>
      </c>
      <c r="T31" s="83">
        <f t="shared" si="1"/>
        <v>0</v>
      </c>
      <c r="U31" s="83">
        <f t="shared" si="1"/>
        <v>0</v>
      </c>
      <c r="V31" s="84">
        <f t="shared" si="1"/>
        <v>0</v>
      </c>
      <c r="W31" s="82">
        <f t="shared" si="1"/>
        <v>0</v>
      </c>
      <c r="X31" s="83">
        <f t="shared" si="1"/>
        <v>0</v>
      </c>
      <c r="Y31" s="83">
        <f t="shared" si="1"/>
        <v>0</v>
      </c>
      <c r="Z31" s="83">
        <f t="shared" si="1"/>
        <v>0</v>
      </c>
      <c r="AA31" s="83">
        <f t="shared" si="1"/>
        <v>0</v>
      </c>
      <c r="AB31" s="83">
        <f t="shared" si="1"/>
        <v>0</v>
      </c>
      <c r="AC31" s="83">
        <f t="shared" si="1"/>
        <v>0</v>
      </c>
      <c r="AD31" s="83">
        <f t="shared" si="1"/>
        <v>0</v>
      </c>
      <c r="AE31" s="83">
        <f t="shared" si="1"/>
        <v>0</v>
      </c>
      <c r="AF31" s="83">
        <f t="shared" si="1"/>
        <v>0</v>
      </c>
      <c r="AG31" s="83">
        <f t="shared" si="1"/>
        <v>0</v>
      </c>
      <c r="AH31" s="84">
        <f t="shared" si="1"/>
        <v>0</v>
      </c>
      <c r="AI31" s="82">
        <f t="shared" si="1"/>
        <v>0</v>
      </c>
      <c r="AJ31" s="83">
        <f t="shared" si="1"/>
        <v>0</v>
      </c>
      <c r="AK31" s="83">
        <f t="shared" si="1"/>
        <v>0</v>
      </c>
      <c r="AL31" s="83">
        <f t="shared" si="1"/>
        <v>0</v>
      </c>
      <c r="AM31" s="83">
        <f t="shared" si="1"/>
        <v>0</v>
      </c>
      <c r="AN31" s="83">
        <f t="shared" si="1"/>
        <v>0</v>
      </c>
      <c r="AO31" s="83">
        <f t="shared" si="1"/>
        <v>0</v>
      </c>
      <c r="AP31" s="83">
        <f t="shared" si="1"/>
        <v>0</v>
      </c>
      <c r="AQ31" s="83">
        <f t="shared" si="1"/>
        <v>0</v>
      </c>
      <c r="AR31" s="83">
        <f t="shared" si="1"/>
        <v>0</v>
      </c>
      <c r="AS31" s="83">
        <f t="shared" si="1"/>
        <v>0</v>
      </c>
      <c r="AT31" s="84">
        <f t="shared" si="1"/>
        <v>0</v>
      </c>
      <c r="AU31" s="28"/>
    </row>
    <row r="32" spans="1:47" ht="13.5" customHeight="1" x14ac:dyDescent="0.2">
      <c r="A32" s="471"/>
      <c r="B32" s="30" t="s">
        <v>77</v>
      </c>
      <c r="C32" s="31" t="s">
        <v>71</v>
      </c>
      <c r="D32" s="474" t="s">
        <v>54</v>
      </c>
      <c r="E32" s="26"/>
      <c r="F32" s="32"/>
      <c r="G32" s="32"/>
      <c r="H32" s="33"/>
      <c r="I32" s="33"/>
      <c r="J32" s="34"/>
      <c r="K32" s="32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4"/>
      <c r="W32" s="32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4"/>
      <c r="AI32" s="32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4"/>
      <c r="AU32" s="45"/>
    </row>
    <row r="33" spans="1:47" ht="14.25" customHeight="1" x14ac:dyDescent="0.2">
      <c r="A33" s="472"/>
      <c r="B33" s="30" t="s">
        <v>78</v>
      </c>
      <c r="C33" s="31" t="s">
        <v>72</v>
      </c>
      <c r="D33" s="475"/>
      <c r="E33" s="26"/>
      <c r="F33" s="37"/>
      <c r="G33" s="37"/>
      <c r="H33" s="38"/>
      <c r="I33" s="38"/>
      <c r="J33" s="39"/>
      <c r="K33" s="37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9"/>
      <c r="W33" s="37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9"/>
      <c r="AI33" s="37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9"/>
      <c r="AU33" s="45"/>
    </row>
    <row r="34" spans="1:47" ht="14.25" customHeight="1" x14ac:dyDescent="0.2">
      <c r="A34" s="472"/>
      <c r="B34" s="30" t="s">
        <v>79</v>
      </c>
      <c r="C34" s="31" t="s">
        <v>73</v>
      </c>
      <c r="D34" s="475"/>
      <c r="E34" s="26"/>
      <c r="F34" s="37"/>
      <c r="G34" s="37"/>
      <c r="H34" s="38"/>
      <c r="I34" s="38"/>
      <c r="J34" s="39"/>
      <c r="K34" s="37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9"/>
      <c r="W34" s="37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9"/>
      <c r="AI34" s="37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9"/>
      <c r="AU34" s="45"/>
    </row>
    <row r="35" spans="1:47" ht="14.25" customHeight="1" x14ac:dyDescent="0.2">
      <c r="A35" s="472"/>
      <c r="B35" s="30" t="s">
        <v>80</v>
      </c>
      <c r="C35" s="31" t="s">
        <v>74</v>
      </c>
      <c r="D35" s="475"/>
      <c r="E35" s="26"/>
      <c r="F35" s="37"/>
      <c r="G35" s="37"/>
      <c r="H35" s="38"/>
      <c r="I35" s="38"/>
      <c r="J35" s="39"/>
      <c r="K35" s="37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9"/>
      <c r="W35" s="37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9"/>
      <c r="AI35" s="37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9"/>
      <c r="AU35" s="45"/>
    </row>
    <row r="36" spans="1:47" s="29" customFormat="1" ht="14.25" customHeight="1" x14ac:dyDescent="0.2">
      <c r="A36" s="472"/>
      <c r="B36" s="30" t="s">
        <v>81</v>
      </c>
      <c r="C36" s="31" t="s">
        <v>75</v>
      </c>
      <c r="D36" s="475"/>
      <c r="E36" s="26"/>
      <c r="F36" s="37"/>
      <c r="G36" s="37"/>
      <c r="H36" s="38"/>
      <c r="I36" s="38"/>
      <c r="J36" s="39"/>
      <c r="K36" s="37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9"/>
      <c r="W36" s="37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9"/>
      <c r="AI36" s="37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9"/>
      <c r="AU36" s="28"/>
    </row>
    <row r="37" spans="1:47" s="29" customFormat="1" ht="14.25" customHeight="1" x14ac:dyDescent="0.2">
      <c r="A37" s="472"/>
      <c r="B37" s="30" t="s">
        <v>82</v>
      </c>
      <c r="C37" s="31" t="s">
        <v>76</v>
      </c>
      <c r="D37" s="475"/>
      <c r="E37" s="26"/>
      <c r="F37" s="219"/>
      <c r="G37" s="219"/>
      <c r="H37" s="221"/>
      <c r="I37" s="221"/>
      <c r="J37" s="220"/>
      <c r="K37" s="219"/>
      <c r="L37" s="221"/>
      <c r="M37" s="221"/>
      <c r="N37" s="221"/>
      <c r="O37" s="221"/>
      <c r="P37" s="221"/>
      <c r="Q37" s="221"/>
      <c r="R37" s="221"/>
      <c r="S37" s="221"/>
      <c r="T37" s="221"/>
      <c r="U37" s="221"/>
      <c r="V37" s="220"/>
      <c r="W37" s="219"/>
      <c r="X37" s="221"/>
      <c r="Y37" s="221"/>
      <c r="Z37" s="221"/>
      <c r="AA37" s="221"/>
      <c r="AB37" s="221"/>
      <c r="AC37" s="221"/>
      <c r="AD37" s="221"/>
      <c r="AE37" s="221"/>
      <c r="AF37" s="221"/>
      <c r="AG37" s="221"/>
      <c r="AH37" s="220"/>
      <c r="AI37" s="219"/>
      <c r="AJ37" s="221"/>
      <c r="AK37" s="221"/>
      <c r="AL37" s="221"/>
      <c r="AM37" s="221"/>
      <c r="AN37" s="221"/>
      <c r="AO37" s="221"/>
      <c r="AP37" s="221"/>
      <c r="AQ37" s="221"/>
      <c r="AR37" s="221"/>
      <c r="AS37" s="221"/>
      <c r="AT37" s="220"/>
      <c r="AU37" s="28"/>
    </row>
    <row r="38" spans="1:47" s="29" customFormat="1" ht="14.25" customHeight="1" x14ac:dyDescent="0.2">
      <c r="A38" s="472"/>
      <c r="B38" s="30" t="s">
        <v>88</v>
      </c>
      <c r="C38" s="31" t="s">
        <v>83</v>
      </c>
      <c r="D38" s="475"/>
      <c r="E38" s="26"/>
      <c r="F38" s="219"/>
      <c r="G38" s="219"/>
      <c r="H38" s="221"/>
      <c r="I38" s="221"/>
      <c r="J38" s="220"/>
      <c r="K38" s="219"/>
      <c r="L38" s="221"/>
      <c r="M38" s="221"/>
      <c r="N38" s="221"/>
      <c r="O38" s="221"/>
      <c r="P38" s="221"/>
      <c r="Q38" s="221"/>
      <c r="R38" s="221"/>
      <c r="S38" s="221"/>
      <c r="T38" s="221"/>
      <c r="U38" s="221"/>
      <c r="V38" s="220"/>
      <c r="W38" s="219"/>
      <c r="X38" s="221"/>
      <c r="Y38" s="221"/>
      <c r="Z38" s="221"/>
      <c r="AA38" s="221"/>
      <c r="AB38" s="221"/>
      <c r="AC38" s="221"/>
      <c r="AD38" s="221"/>
      <c r="AE38" s="221"/>
      <c r="AF38" s="221"/>
      <c r="AG38" s="221"/>
      <c r="AH38" s="220"/>
      <c r="AI38" s="219"/>
      <c r="AJ38" s="221"/>
      <c r="AK38" s="221"/>
      <c r="AL38" s="221"/>
      <c r="AM38" s="221"/>
      <c r="AN38" s="221"/>
      <c r="AO38" s="221"/>
      <c r="AP38" s="221"/>
      <c r="AQ38" s="221"/>
      <c r="AR38" s="221"/>
      <c r="AS38" s="221"/>
      <c r="AT38" s="220"/>
      <c r="AU38" s="28"/>
    </row>
    <row r="39" spans="1:47" s="29" customFormat="1" ht="14.25" customHeight="1" x14ac:dyDescent="0.2">
      <c r="A39" s="472"/>
      <c r="B39" s="30" t="s">
        <v>89</v>
      </c>
      <c r="C39" s="31" t="s">
        <v>84</v>
      </c>
      <c r="D39" s="475"/>
      <c r="E39" s="26"/>
      <c r="F39" s="219"/>
      <c r="G39" s="219"/>
      <c r="H39" s="221"/>
      <c r="I39" s="221"/>
      <c r="J39" s="220"/>
      <c r="K39" s="219"/>
      <c r="L39" s="221"/>
      <c r="M39" s="221"/>
      <c r="N39" s="221"/>
      <c r="O39" s="221"/>
      <c r="P39" s="221"/>
      <c r="Q39" s="221"/>
      <c r="R39" s="221"/>
      <c r="S39" s="221"/>
      <c r="T39" s="221"/>
      <c r="U39" s="221"/>
      <c r="V39" s="220"/>
      <c r="W39" s="219"/>
      <c r="X39" s="221"/>
      <c r="Y39" s="221"/>
      <c r="Z39" s="221"/>
      <c r="AA39" s="221"/>
      <c r="AB39" s="221"/>
      <c r="AC39" s="221"/>
      <c r="AD39" s="221"/>
      <c r="AE39" s="221"/>
      <c r="AF39" s="221"/>
      <c r="AG39" s="221"/>
      <c r="AH39" s="220"/>
      <c r="AI39" s="219"/>
      <c r="AJ39" s="221"/>
      <c r="AK39" s="221"/>
      <c r="AL39" s="221"/>
      <c r="AM39" s="221"/>
      <c r="AN39" s="221"/>
      <c r="AO39" s="221"/>
      <c r="AP39" s="221"/>
      <c r="AQ39" s="221"/>
      <c r="AR39" s="221"/>
      <c r="AS39" s="221"/>
      <c r="AT39" s="220"/>
      <c r="AU39" s="28"/>
    </row>
    <row r="40" spans="1:47" s="29" customFormat="1" ht="14.25" customHeight="1" x14ac:dyDescent="0.2">
      <c r="A40" s="472"/>
      <c r="B40" s="30" t="s">
        <v>90</v>
      </c>
      <c r="C40" s="31" t="s">
        <v>85</v>
      </c>
      <c r="D40" s="475"/>
      <c r="E40" s="26"/>
      <c r="F40" s="219"/>
      <c r="G40" s="219"/>
      <c r="H40" s="221"/>
      <c r="I40" s="221"/>
      <c r="J40" s="220"/>
      <c r="K40" s="219"/>
      <c r="L40" s="221"/>
      <c r="M40" s="221"/>
      <c r="N40" s="221"/>
      <c r="O40" s="221"/>
      <c r="P40" s="221"/>
      <c r="Q40" s="221"/>
      <c r="R40" s="221"/>
      <c r="S40" s="221"/>
      <c r="T40" s="221"/>
      <c r="U40" s="221"/>
      <c r="V40" s="220"/>
      <c r="W40" s="219"/>
      <c r="X40" s="221"/>
      <c r="Y40" s="221"/>
      <c r="Z40" s="221"/>
      <c r="AA40" s="221"/>
      <c r="AB40" s="221"/>
      <c r="AC40" s="221"/>
      <c r="AD40" s="221"/>
      <c r="AE40" s="221"/>
      <c r="AF40" s="221"/>
      <c r="AG40" s="221"/>
      <c r="AH40" s="220"/>
      <c r="AI40" s="219"/>
      <c r="AJ40" s="221"/>
      <c r="AK40" s="221"/>
      <c r="AL40" s="221"/>
      <c r="AM40" s="221"/>
      <c r="AN40" s="221"/>
      <c r="AO40" s="221"/>
      <c r="AP40" s="221"/>
      <c r="AQ40" s="221"/>
      <c r="AR40" s="221"/>
      <c r="AS40" s="221"/>
      <c r="AT40" s="220"/>
      <c r="AU40" s="28"/>
    </row>
    <row r="41" spans="1:47" s="29" customFormat="1" ht="14.25" customHeight="1" x14ac:dyDescent="0.2">
      <c r="A41" s="472"/>
      <c r="B41" s="35" t="s">
        <v>91</v>
      </c>
      <c r="C41" s="36" t="s">
        <v>86</v>
      </c>
      <c r="D41" s="475"/>
      <c r="E41" s="26"/>
      <c r="F41" s="219"/>
      <c r="G41" s="219"/>
      <c r="H41" s="221"/>
      <c r="I41" s="221"/>
      <c r="J41" s="220"/>
      <c r="K41" s="219"/>
      <c r="L41" s="221"/>
      <c r="M41" s="221"/>
      <c r="N41" s="221"/>
      <c r="O41" s="221"/>
      <c r="P41" s="221"/>
      <c r="Q41" s="221"/>
      <c r="R41" s="221"/>
      <c r="S41" s="221"/>
      <c r="T41" s="221"/>
      <c r="U41" s="221"/>
      <c r="V41" s="220"/>
      <c r="W41" s="219"/>
      <c r="X41" s="221"/>
      <c r="Y41" s="221"/>
      <c r="Z41" s="221"/>
      <c r="AA41" s="221"/>
      <c r="AB41" s="221"/>
      <c r="AC41" s="221"/>
      <c r="AD41" s="221"/>
      <c r="AE41" s="221"/>
      <c r="AF41" s="221"/>
      <c r="AG41" s="221"/>
      <c r="AH41" s="220"/>
      <c r="AI41" s="219"/>
      <c r="AJ41" s="221"/>
      <c r="AK41" s="221"/>
      <c r="AL41" s="221"/>
      <c r="AM41" s="221"/>
      <c r="AN41" s="221"/>
      <c r="AO41" s="221"/>
      <c r="AP41" s="221"/>
      <c r="AQ41" s="221"/>
      <c r="AR41" s="221"/>
      <c r="AS41" s="221"/>
      <c r="AT41" s="220"/>
      <c r="AU41" s="28"/>
    </row>
    <row r="42" spans="1:47" s="29" customFormat="1" ht="14.25" customHeight="1" thickBot="1" x14ac:dyDescent="0.25">
      <c r="A42" s="473"/>
      <c r="B42" s="40" t="s">
        <v>92</v>
      </c>
      <c r="C42" s="41" t="s">
        <v>87</v>
      </c>
      <c r="D42" s="476"/>
      <c r="E42" s="26"/>
      <c r="F42" s="42"/>
      <c r="G42" s="42"/>
      <c r="H42" s="43"/>
      <c r="I42" s="43"/>
      <c r="J42" s="44"/>
      <c r="K42" s="42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4"/>
      <c r="W42" s="42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4"/>
      <c r="AI42" s="42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4"/>
      <c r="AU42" s="28"/>
    </row>
    <row r="43" spans="1:47" ht="15" thickBot="1" x14ac:dyDescent="0.25">
      <c r="A43" s="27"/>
      <c r="B43" s="27"/>
      <c r="C43" s="27"/>
      <c r="D43" s="27"/>
      <c r="E43" s="26"/>
      <c r="AU43" s="27"/>
    </row>
    <row r="44" spans="1:47" s="29" customFormat="1" ht="29.25" customHeight="1" thickBot="1" x14ac:dyDescent="0.25">
      <c r="A44" s="79" t="s">
        <v>94</v>
      </c>
      <c r="B44" s="80"/>
      <c r="C44" s="80"/>
      <c r="D44" s="81"/>
      <c r="E44" s="26"/>
      <c r="F44" s="82">
        <f>SUM(F45:F55)</f>
        <v>0</v>
      </c>
      <c r="G44" s="82">
        <f t="shared" ref="G44" si="2">SUM(G45:G55)</f>
        <v>0</v>
      </c>
      <c r="H44" s="83">
        <f>SUM(H45:H55)</f>
        <v>0</v>
      </c>
      <c r="I44" s="83">
        <f t="shared" ref="I44:AT44" si="3">SUM(I45:I55)</f>
        <v>0</v>
      </c>
      <c r="J44" s="84">
        <f t="shared" si="3"/>
        <v>0</v>
      </c>
      <c r="K44" s="82">
        <f t="shared" si="3"/>
        <v>0</v>
      </c>
      <c r="L44" s="83">
        <f t="shared" si="3"/>
        <v>0</v>
      </c>
      <c r="M44" s="83">
        <f t="shared" si="3"/>
        <v>0</v>
      </c>
      <c r="N44" s="83">
        <f t="shared" si="3"/>
        <v>0</v>
      </c>
      <c r="O44" s="83">
        <f t="shared" si="3"/>
        <v>0</v>
      </c>
      <c r="P44" s="83">
        <f t="shared" si="3"/>
        <v>0</v>
      </c>
      <c r="Q44" s="83">
        <f t="shared" si="3"/>
        <v>0</v>
      </c>
      <c r="R44" s="83">
        <f t="shared" si="3"/>
        <v>0</v>
      </c>
      <c r="S44" s="83">
        <f t="shared" si="3"/>
        <v>0</v>
      </c>
      <c r="T44" s="83">
        <f t="shared" si="3"/>
        <v>0</v>
      </c>
      <c r="U44" s="83">
        <f t="shared" si="3"/>
        <v>0</v>
      </c>
      <c r="V44" s="84">
        <f t="shared" si="3"/>
        <v>0</v>
      </c>
      <c r="W44" s="82">
        <f t="shared" si="3"/>
        <v>0</v>
      </c>
      <c r="X44" s="83">
        <f t="shared" si="3"/>
        <v>0</v>
      </c>
      <c r="Y44" s="83">
        <f t="shared" si="3"/>
        <v>0</v>
      </c>
      <c r="Z44" s="83">
        <f t="shared" si="3"/>
        <v>0</v>
      </c>
      <c r="AA44" s="83">
        <f t="shared" si="3"/>
        <v>0</v>
      </c>
      <c r="AB44" s="83">
        <f t="shared" si="3"/>
        <v>0</v>
      </c>
      <c r="AC44" s="83">
        <f t="shared" si="3"/>
        <v>0</v>
      </c>
      <c r="AD44" s="83">
        <f t="shared" si="3"/>
        <v>0</v>
      </c>
      <c r="AE44" s="83">
        <f t="shared" si="3"/>
        <v>0</v>
      </c>
      <c r="AF44" s="83">
        <f t="shared" si="3"/>
        <v>0</v>
      </c>
      <c r="AG44" s="83">
        <f t="shared" si="3"/>
        <v>0</v>
      </c>
      <c r="AH44" s="84">
        <f t="shared" si="3"/>
        <v>0</v>
      </c>
      <c r="AI44" s="82">
        <f t="shared" si="3"/>
        <v>0</v>
      </c>
      <c r="AJ44" s="83">
        <f t="shared" si="3"/>
        <v>0</v>
      </c>
      <c r="AK44" s="83">
        <f t="shared" si="3"/>
        <v>0</v>
      </c>
      <c r="AL44" s="83">
        <f t="shared" si="3"/>
        <v>0</v>
      </c>
      <c r="AM44" s="83">
        <f t="shared" si="3"/>
        <v>0</v>
      </c>
      <c r="AN44" s="83">
        <f t="shared" si="3"/>
        <v>0</v>
      </c>
      <c r="AO44" s="83">
        <f t="shared" si="3"/>
        <v>0</v>
      </c>
      <c r="AP44" s="83">
        <f t="shared" si="3"/>
        <v>0</v>
      </c>
      <c r="AQ44" s="83">
        <f t="shared" si="3"/>
        <v>0</v>
      </c>
      <c r="AR44" s="83">
        <f t="shared" si="3"/>
        <v>0</v>
      </c>
      <c r="AS44" s="83">
        <f t="shared" si="3"/>
        <v>0</v>
      </c>
      <c r="AT44" s="84">
        <f t="shared" si="3"/>
        <v>0</v>
      </c>
      <c r="AU44" s="28"/>
    </row>
    <row r="45" spans="1:47" ht="14.25" customHeight="1" x14ac:dyDescent="0.2">
      <c r="A45" s="471"/>
      <c r="B45" s="30" t="s">
        <v>77</v>
      </c>
      <c r="C45" s="31" t="s">
        <v>71</v>
      </c>
      <c r="D45" s="474" t="s">
        <v>54</v>
      </c>
      <c r="E45" s="26"/>
      <c r="F45" s="32"/>
      <c r="G45" s="32"/>
      <c r="H45" s="33"/>
      <c r="I45" s="33"/>
      <c r="J45" s="34"/>
      <c r="K45" s="32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4"/>
      <c r="W45" s="32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4"/>
      <c r="AI45" s="32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4"/>
      <c r="AU45" s="45"/>
    </row>
    <row r="46" spans="1:47" ht="14.25" customHeight="1" x14ac:dyDescent="0.2">
      <c r="A46" s="472"/>
      <c r="B46" s="30" t="s">
        <v>78</v>
      </c>
      <c r="C46" s="31" t="s">
        <v>72</v>
      </c>
      <c r="D46" s="475"/>
      <c r="E46" s="26"/>
      <c r="F46" s="37"/>
      <c r="G46" s="37"/>
      <c r="H46" s="38"/>
      <c r="I46" s="38"/>
      <c r="J46" s="39"/>
      <c r="K46" s="37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9"/>
      <c r="W46" s="37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9"/>
      <c r="AI46" s="37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9"/>
      <c r="AU46" s="45"/>
    </row>
    <row r="47" spans="1:47" ht="14.25" customHeight="1" x14ac:dyDescent="0.2">
      <c r="A47" s="472"/>
      <c r="B47" s="30" t="s">
        <v>79</v>
      </c>
      <c r="C47" s="31" t="s">
        <v>73</v>
      </c>
      <c r="D47" s="475"/>
      <c r="E47" s="26"/>
      <c r="F47" s="37"/>
      <c r="G47" s="37"/>
      <c r="H47" s="38"/>
      <c r="I47" s="38"/>
      <c r="J47" s="39"/>
      <c r="K47" s="37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9"/>
      <c r="W47" s="37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9"/>
      <c r="AI47" s="37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9"/>
      <c r="AU47" s="45"/>
    </row>
    <row r="48" spans="1:47" ht="14.25" customHeight="1" x14ac:dyDescent="0.2">
      <c r="A48" s="472"/>
      <c r="B48" s="30" t="s">
        <v>80</v>
      </c>
      <c r="C48" s="31" t="s">
        <v>74</v>
      </c>
      <c r="D48" s="475"/>
      <c r="E48" s="26"/>
      <c r="F48" s="37"/>
      <c r="G48" s="37"/>
      <c r="H48" s="38"/>
      <c r="I48" s="38"/>
      <c r="J48" s="39"/>
      <c r="K48" s="37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9"/>
      <c r="W48" s="37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9"/>
      <c r="AI48" s="37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9"/>
      <c r="AU48" s="45"/>
    </row>
    <row r="49" spans="1:47" ht="14.25" customHeight="1" x14ac:dyDescent="0.2">
      <c r="A49" s="472"/>
      <c r="B49" s="30" t="s">
        <v>81</v>
      </c>
      <c r="C49" s="31" t="s">
        <v>75</v>
      </c>
      <c r="D49" s="475"/>
      <c r="E49" s="26"/>
      <c r="F49" s="37"/>
      <c r="G49" s="37"/>
      <c r="H49" s="38"/>
      <c r="I49" s="38"/>
      <c r="J49" s="39"/>
      <c r="K49" s="37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9"/>
      <c r="W49" s="37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9"/>
      <c r="AI49" s="37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9"/>
      <c r="AU49" s="45"/>
    </row>
    <row r="50" spans="1:47" ht="14.25" customHeight="1" x14ac:dyDescent="0.2">
      <c r="A50" s="472"/>
      <c r="B50" s="30" t="s">
        <v>82</v>
      </c>
      <c r="C50" s="31" t="s">
        <v>76</v>
      </c>
      <c r="D50" s="475"/>
      <c r="E50" s="26"/>
      <c r="F50" s="37"/>
      <c r="G50" s="37"/>
      <c r="H50" s="38"/>
      <c r="I50" s="38"/>
      <c r="J50" s="39"/>
      <c r="K50" s="37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9"/>
      <c r="W50" s="37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9"/>
      <c r="AI50" s="37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9"/>
      <c r="AU50" s="45"/>
    </row>
    <row r="51" spans="1:47" ht="14.25" customHeight="1" x14ac:dyDescent="0.2">
      <c r="A51" s="472"/>
      <c r="B51" s="30" t="s">
        <v>88</v>
      </c>
      <c r="C51" s="31" t="s">
        <v>83</v>
      </c>
      <c r="D51" s="475"/>
      <c r="E51" s="26"/>
      <c r="F51" s="37"/>
      <c r="G51" s="37"/>
      <c r="H51" s="38"/>
      <c r="I51" s="38"/>
      <c r="J51" s="39"/>
      <c r="K51" s="37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9"/>
      <c r="W51" s="37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9"/>
      <c r="AI51" s="37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9"/>
      <c r="AU51" s="45"/>
    </row>
    <row r="52" spans="1:47" ht="14.25" customHeight="1" x14ac:dyDescent="0.2">
      <c r="A52" s="472"/>
      <c r="B52" s="30" t="s">
        <v>89</v>
      </c>
      <c r="C52" s="31" t="s">
        <v>84</v>
      </c>
      <c r="D52" s="475"/>
      <c r="E52" s="26"/>
      <c r="F52" s="37"/>
      <c r="G52" s="37"/>
      <c r="H52" s="38"/>
      <c r="I52" s="38"/>
      <c r="J52" s="39"/>
      <c r="K52" s="37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9"/>
      <c r="W52" s="37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9"/>
      <c r="AI52" s="37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9"/>
      <c r="AU52" s="45"/>
    </row>
    <row r="53" spans="1:47" ht="14.25" customHeight="1" x14ac:dyDescent="0.2">
      <c r="A53" s="472"/>
      <c r="B53" s="30" t="s">
        <v>90</v>
      </c>
      <c r="C53" s="31" t="s">
        <v>85</v>
      </c>
      <c r="D53" s="475"/>
      <c r="E53" s="26"/>
      <c r="F53" s="37"/>
      <c r="G53" s="37"/>
      <c r="H53" s="38"/>
      <c r="I53" s="38"/>
      <c r="J53" s="39"/>
      <c r="K53" s="37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9"/>
      <c r="W53" s="37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9"/>
      <c r="AI53" s="37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9"/>
      <c r="AU53" s="45"/>
    </row>
    <row r="54" spans="1:47" s="29" customFormat="1" ht="14.25" customHeight="1" x14ac:dyDescent="0.2">
      <c r="A54" s="472"/>
      <c r="B54" s="35" t="s">
        <v>91</v>
      </c>
      <c r="C54" s="36" t="s">
        <v>86</v>
      </c>
      <c r="D54" s="475"/>
      <c r="E54" s="26"/>
      <c r="F54" s="37"/>
      <c r="G54" s="37"/>
      <c r="H54" s="38"/>
      <c r="I54" s="38"/>
      <c r="J54" s="39"/>
      <c r="K54" s="37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9"/>
      <c r="W54" s="37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9"/>
      <c r="AI54" s="37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9"/>
      <c r="AU54" s="28"/>
    </row>
    <row r="55" spans="1:47" s="29" customFormat="1" ht="14.25" customHeight="1" thickBot="1" x14ac:dyDescent="0.25">
      <c r="A55" s="473"/>
      <c r="B55" s="40" t="s">
        <v>92</v>
      </c>
      <c r="C55" s="41" t="s">
        <v>87</v>
      </c>
      <c r="D55" s="476"/>
      <c r="E55" s="26"/>
      <c r="F55" s="42"/>
      <c r="G55" s="42"/>
      <c r="H55" s="43"/>
      <c r="I55" s="43"/>
      <c r="J55" s="44"/>
      <c r="K55" s="42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4"/>
      <c r="W55" s="42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4"/>
      <c r="AI55" s="42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4"/>
      <c r="AU55" s="28"/>
    </row>
    <row r="56" spans="1:47" ht="15" thickBot="1" x14ac:dyDescent="0.25">
      <c r="A56" s="27"/>
      <c r="B56" s="27"/>
      <c r="C56" s="27"/>
      <c r="D56" s="27"/>
      <c r="E56" s="26"/>
      <c r="AU56" s="27"/>
    </row>
    <row r="57" spans="1:47" s="29" customFormat="1" ht="27" customHeight="1" thickBot="1" x14ac:dyDescent="0.25">
      <c r="A57" s="79" t="s">
        <v>93</v>
      </c>
      <c r="B57" s="80"/>
      <c r="C57" s="80"/>
      <c r="D57" s="81"/>
      <c r="E57" s="26"/>
      <c r="F57" s="82">
        <f>SUM(F58:F68)</f>
        <v>0</v>
      </c>
      <c r="G57" s="82">
        <f t="shared" ref="G57:AT57" si="4">SUM(G58:G68)</f>
        <v>0</v>
      </c>
      <c r="H57" s="83">
        <f t="shared" si="4"/>
        <v>0</v>
      </c>
      <c r="I57" s="83">
        <f t="shared" si="4"/>
        <v>0</v>
      </c>
      <c r="J57" s="84">
        <f t="shared" si="4"/>
        <v>0</v>
      </c>
      <c r="K57" s="82">
        <f t="shared" si="4"/>
        <v>0</v>
      </c>
      <c r="L57" s="83">
        <f t="shared" si="4"/>
        <v>0</v>
      </c>
      <c r="M57" s="83">
        <f t="shared" si="4"/>
        <v>0</v>
      </c>
      <c r="N57" s="83">
        <f t="shared" si="4"/>
        <v>0</v>
      </c>
      <c r="O57" s="83">
        <f t="shared" si="4"/>
        <v>0</v>
      </c>
      <c r="P57" s="83">
        <f t="shared" si="4"/>
        <v>0</v>
      </c>
      <c r="Q57" s="83">
        <f t="shared" si="4"/>
        <v>0</v>
      </c>
      <c r="R57" s="83">
        <f t="shared" si="4"/>
        <v>0</v>
      </c>
      <c r="S57" s="83">
        <f t="shared" si="4"/>
        <v>0</v>
      </c>
      <c r="T57" s="83">
        <f t="shared" si="4"/>
        <v>0</v>
      </c>
      <c r="U57" s="83">
        <f t="shared" si="4"/>
        <v>0</v>
      </c>
      <c r="V57" s="84">
        <f t="shared" si="4"/>
        <v>0</v>
      </c>
      <c r="W57" s="82">
        <f t="shared" si="4"/>
        <v>0</v>
      </c>
      <c r="X57" s="83">
        <f t="shared" si="4"/>
        <v>0</v>
      </c>
      <c r="Y57" s="83">
        <f t="shared" si="4"/>
        <v>0</v>
      </c>
      <c r="Z57" s="83">
        <f t="shared" si="4"/>
        <v>0</v>
      </c>
      <c r="AA57" s="83">
        <f t="shared" si="4"/>
        <v>0</v>
      </c>
      <c r="AB57" s="83">
        <f t="shared" si="4"/>
        <v>0</v>
      </c>
      <c r="AC57" s="83">
        <f t="shared" si="4"/>
        <v>0</v>
      </c>
      <c r="AD57" s="83">
        <f t="shared" si="4"/>
        <v>0</v>
      </c>
      <c r="AE57" s="83">
        <f t="shared" si="4"/>
        <v>0</v>
      </c>
      <c r="AF57" s="83">
        <f t="shared" si="4"/>
        <v>0</v>
      </c>
      <c r="AG57" s="83">
        <f t="shared" si="4"/>
        <v>0</v>
      </c>
      <c r="AH57" s="84">
        <f t="shared" si="4"/>
        <v>0</v>
      </c>
      <c r="AI57" s="82">
        <f t="shared" si="4"/>
        <v>0</v>
      </c>
      <c r="AJ57" s="83">
        <f t="shared" si="4"/>
        <v>0</v>
      </c>
      <c r="AK57" s="83">
        <f t="shared" si="4"/>
        <v>0</v>
      </c>
      <c r="AL57" s="83">
        <f t="shared" si="4"/>
        <v>0</v>
      </c>
      <c r="AM57" s="83">
        <f t="shared" si="4"/>
        <v>0</v>
      </c>
      <c r="AN57" s="83">
        <f t="shared" si="4"/>
        <v>0</v>
      </c>
      <c r="AO57" s="83">
        <f t="shared" si="4"/>
        <v>0</v>
      </c>
      <c r="AP57" s="83">
        <f t="shared" si="4"/>
        <v>0</v>
      </c>
      <c r="AQ57" s="83">
        <f t="shared" si="4"/>
        <v>0</v>
      </c>
      <c r="AR57" s="83">
        <f t="shared" si="4"/>
        <v>0</v>
      </c>
      <c r="AS57" s="83">
        <f t="shared" si="4"/>
        <v>0</v>
      </c>
      <c r="AT57" s="84">
        <f t="shared" si="4"/>
        <v>0</v>
      </c>
      <c r="AU57" s="28"/>
    </row>
    <row r="58" spans="1:47" ht="14.25" customHeight="1" x14ac:dyDescent="0.2">
      <c r="A58" s="477"/>
      <c r="B58" s="30" t="s">
        <v>77</v>
      </c>
      <c r="C58" s="31" t="s">
        <v>71</v>
      </c>
      <c r="D58" s="474" t="s">
        <v>54</v>
      </c>
      <c r="E58" s="26"/>
      <c r="F58" s="32"/>
      <c r="G58" s="32"/>
      <c r="H58" s="33"/>
      <c r="I58" s="33"/>
      <c r="J58" s="34"/>
      <c r="K58" s="32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4"/>
      <c r="W58" s="32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4"/>
      <c r="AI58" s="32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4"/>
      <c r="AU58" s="45"/>
    </row>
    <row r="59" spans="1:47" x14ac:dyDescent="0.2">
      <c r="A59" s="478"/>
      <c r="B59" s="30" t="s">
        <v>78</v>
      </c>
      <c r="C59" s="31" t="s">
        <v>72</v>
      </c>
      <c r="D59" s="475"/>
      <c r="E59" s="26"/>
      <c r="F59" s="37"/>
      <c r="G59" s="37"/>
      <c r="H59" s="38"/>
      <c r="I59" s="38"/>
      <c r="J59" s="39"/>
      <c r="K59" s="37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9"/>
      <c r="W59" s="37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9"/>
      <c r="AI59" s="37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9"/>
      <c r="AU59" s="45"/>
    </row>
    <row r="60" spans="1:47" x14ac:dyDescent="0.2">
      <c r="A60" s="478"/>
      <c r="B60" s="30" t="s">
        <v>79</v>
      </c>
      <c r="C60" s="31" t="s">
        <v>73</v>
      </c>
      <c r="D60" s="475"/>
      <c r="E60" s="26"/>
      <c r="F60" s="37"/>
      <c r="G60" s="37"/>
      <c r="H60" s="38"/>
      <c r="I60" s="38"/>
      <c r="J60" s="39"/>
      <c r="K60" s="37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9"/>
      <c r="W60" s="37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9"/>
      <c r="AI60" s="37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9"/>
      <c r="AU60" s="45"/>
    </row>
    <row r="61" spans="1:47" x14ac:dyDescent="0.2">
      <c r="A61" s="478"/>
      <c r="B61" s="30" t="s">
        <v>80</v>
      </c>
      <c r="C61" s="31" t="s">
        <v>74</v>
      </c>
      <c r="D61" s="475"/>
      <c r="E61" s="26"/>
      <c r="F61" s="37"/>
      <c r="G61" s="37"/>
      <c r="H61" s="38"/>
      <c r="I61" s="38"/>
      <c r="J61" s="39"/>
      <c r="K61" s="37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9"/>
      <c r="W61" s="37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9"/>
      <c r="AI61" s="37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9"/>
      <c r="AU61" s="45"/>
    </row>
    <row r="62" spans="1:47" x14ac:dyDescent="0.2">
      <c r="A62" s="478"/>
      <c r="B62" s="30" t="s">
        <v>81</v>
      </c>
      <c r="C62" s="31" t="s">
        <v>75</v>
      </c>
      <c r="D62" s="475"/>
      <c r="E62" s="26"/>
      <c r="F62" s="37"/>
      <c r="G62" s="37"/>
      <c r="H62" s="38"/>
      <c r="I62" s="38"/>
      <c r="J62" s="39"/>
      <c r="K62" s="37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9"/>
      <c r="W62" s="37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9"/>
      <c r="AI62" s="37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9"/>
      <c r="AU62" s="45"/>
    </row>
    <row r="63" spans="1:47" x14ac:dyDescent="0.2">
      <c r="A63" s="478"/>
      <c r="B63" s="30" t="s">
        <v>82</v>
      </c>
      <c r="C63" s="31" t="s">
        <v>76</v>
      </c>
      <c r="D63" s="475"/>
      <c r="E63" s="26"/>
      <c r="F63" s="37"/>
      <c r="G63" s="37"/>
      <c r="H63" s="38"/>
      <c r="I63" s="38"/>
      <c r="J63" s="39"/>
      <c r="K63" s="37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9"/>
      <c r="W63" s="37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9"/>
      <c r="AI63" s="37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9"/>
      <c r="AU63" s="45"/>
    </row>
    <row r="64" spans="1:47" x14ac:dyDescent="0.2">
      <c r="A64" s="478"/>
      <c r="B64" s="30" t="s">
        <v>88</v>
      </c>
      <c r="C64" s="31" t="s">
        <v>83</v>
      </c>
      <c r="D64" s="475"/>
      <c r="E64" s="26"/>
      <c r="F64" s="37"/>
      <c r="G64" s="37"/>
      <c r="H64" s="38"/>
      <c r="I64" s="38"/>
      <c r="J64" s="39"/>
      <c r="K64" s="37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9"/>
      <c r="W64" s="37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9"/>
      <c r="AI64" s="37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9"/>
      <c r="AU64" s="45"/>
    </row>
    <row r="65" spans="1:47" x14ac:dyDescent="0.2">
      <c r="A65" s="478"/>
      <c r="B65" s="30" t="s">
        <v>89</v>
      </c>
      <c r="C65" s="31" t="s">
        <v>84</v>
      </c>
      <c r="D65" s="475"/>
      <c r="E65" s="26"/>
      <c r="F65" s="37"/>
      <c r="G65" s="37"/>
      <c r="H65" s="38"/>
      <c r="I65" s="38"/>
      <c r="J65" s="39"/>
      <c r="K65" s="37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9"/>
      <c r="W65" s="37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9"/>
      <c r="AI65" s="37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9"/>
      <c r="AU65" s="45"/>
    </row>
    <row r="66" spans="1:47" x14ac:dyDescent="0.2">
      <c r="A66" s="478"/>
      <c r="B66" s="30" t="s">
        <v>90</v>
      </c>
      <c r="C66" s="31" t="s">
        <v>85</v>
      </c>
      <c r="D66" s="475"/>
      <c r="E66" s="26"/>
      <c r="F66" s="37"/>
      <c r="G66" s="37"/>
      <c r="H66" s="38"/>
      <c r="I66" s="38"/>
      <c r="J66" s="39"/>
      <c r="K66" s="37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9"/>
      <c r="W66" s="37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9"/>
      <c r="AI66" s="37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9"/>
      <c r="AU66" s="45"/>
    </row>
    <row r="67" spans="1:47" x14ac:dyDescent="0.2">
      <c r="A67" s="478"/>
      <c r="B67" s="35" t="s">
        <v>91</v>
      </c>
      <c r="C67" s="36" t="s">
        <v>86</v>
      </c>
      <c r="D67" s="475"/>
      <c r="E67" s="26"/>
      <c r="F67" s="37"/>
      <c r="G67" s="37"/>
      <c r="H67" s="38"/>
      <c r="I67" s="38"/>
      <c r="J67" s="39"/>
      <c r="K67" s="37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9"/>
      <c r="W67" s="37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9"/>
      <c r="AI67" s="37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9"/>
      <c r="AU67" s="45"/>
    </row>
    <row r="68" spans="1:47" s="29" customFormat="1" ht="15.75" thickBot="1" x14ac:dyDescent="0.25">
      <c r="A68" s="479"/>
      <c r="B68" s="40" t="s">
        <v>92</v>
      </c>
      <c r="C68" s="41" t="s">
        <v>87</v>
      </c>
      <c r="D68" s="476"/>
      <c r="E68" s="26"/>
      <c r="F68" s="42"/>
      <c r="G68" s="42"/>
      <c r="H68" s="43"/>
      <c r="I68" s="43"/>
      <c r="J68" s="44"/>
      <c r="K68" s="42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4"/>
      <c r="W68" s="42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4"/>
      <c r="AI68" s="42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4"/>
      <c r="AU68" s="28"/>
    </row>
    <row r="69" spans="1:47" ht="15" thickBot="1" x14ac:dyDescent="0.25">
      <c r="A69" s="27"/>
      <c r="B69" s="27"/>
      <c r="C69" s="27"/>
      <c r="D69" s="27"/>
      <c r="E69" s="26"/>
      <c r="AU69" s="27"/>
    </row>
    <row r="70" spans="1:47" s="29" customFormat="1" ht="54" customHeight="1" thickBot="1" x14ac:dyDescent="0.25">
      <c r="A70" s="85" t="s">
        <v>113</v>
      </c>
      <c r="B70" s="86"/>
      <c r="C70" s="86"/>
      <c r="D70" s="87"/>
      <c r="E70" s="26"/>
      <c r="F70" s="88">
        <f>F18+F31+F44+F57</f>
        <v>0</v>
      </c>
      <c r="G70" s="222">
        <f t="shared" ref="G70:AT70" si="5">G18+G31+G44+G57</f>
        <v>0</v>
      </c>
      <c r="H70" s="89">
        <f t="shared" si="5"/>
        <v>0</v>
      </c>
      <c r="I70" s="89">
        <f t="shared" si="5"/>
        <v>0</v>
      </c>
      <c r="J70" s="223">
        <f t="shared" si="5"/>
        <v>0</v>
      </c>
      <c r="K70" s="222">
        <f t="shared" si="5"/>
        <v>0</v>
      </c>
      <c r="L70" s="89">
        <f t="shared" si="5"/>
        <v>0</v>
      </c>
      <c r="M70" s="89">
        <f t="shared" si="5"/>
        <v>0</v>
      </c>
      <c r="N70" s="89">
        <f t="shared" si="5"/>
        <v>0</v>
      </c>
      <c r="O70" s="89">
        <f t="shared" si="5"/>
        <v>0</v>
      </c>
      <c r="P70" s="89">
        <f t="shared" si="5"/>
        <v>0</v>
      </c>
      <c r="Q70" s="89">
        <f t="shared" si="5"/>
        <v>0</v>
      </c>
      <c r="R70" s="89">
        <f t="shared" si="5"/>
        <v>0</v>
      </c>
      <c r="S70" s="89">
        <f t="shared" si="5"/>
        <v>0</v>
      </c>
      <c r="T70" s="89">
        <f t="shared" si="5"/>
        <v>0</v>
      </c>
      <c r="U70" s="89">
        <f t="shared" si="5"/>
        <v>0</v>
      </c>
      <c r="V70" s="224">
        <f t="shared" si="5"/>
        <v>0</v>
      </c>
      <c r="W70" s="222">
        <f t="shared" si="5"/>
        <v>0</v>
      </c>
      <c r="X70" s="89">
        <f t="shared" si="5"/>
        <v>0</v>
      </c>
      <c r="Y70" s="89">
        <f t="shared" si="5"/>
        <v>0</v>
      </c>
      <c r="Z70" s="89">
        <f t="shared" si="5"/>
        <v>0</v>
      </c>
      <c r="AA70" s="89">
        <f t="shared" si="5"/>
        <v>0</v>
      </c>
      <c r="AB70" s="89">
        <f t="shared" si="5"/>
        <v>0</v>
      </c>
      <c r="AC70" s="89">
        <f t="shared" si="5"/>
        <v>0</v>
      </c>
      <c r="AD70" s="89">
        <f t="shared" si="5"/>
        <v>0</v>
      </c>
      <c r="AE70" s="89">
        <f t="shared" si="5"/>
        <v>0</v>
      </c>
      <c r="AF70" s="89">
        <f t="shared" si="5"/>
        <v>0</v>
      </c>
      <c r="AG70" s="89">
        <f t="shared" si="5"/>
        <v>0</v>
      </c>
      <c r="AH70" s="224">
        <f t="shared" si="5"/>
        <v>0</v>
      </c>
      <c r="AI70" s="222">
        <f t="shared" si="5"/>
        <v>0</v>
      </c>
      <c r="AJ70" s="89">
        <f t="shared" si="5"/>
        <v>0</v>
      </c>
      <c r="AK70" s="89">
        <f t="shared" si="5"/>
        <v>0</v>
      </c>
      <c r="AL70" s="89">
        <f t="shared" si="5"/>
        <v>0</v>
      </c>
      <c r="AM70" s="89">
        <f t="shared" si="5"/>
        <v>0</v>
      </c>
      <c r="AN70" s="89">
        <f t="shared" si="5"/>
        <v>0</v>
      </c>
      <c r="AO70" s="89">
        <f t="shared" si="5"/>
        <v>0</v>
      </c>
      <c r="AP70" s="89">
        <f t="shared" si="5"/>
        <v>0</v>
      </c>
      <c r="AQ70" s="89">
        <f t="shared" si="5"/>
        <v>0</v>
      </c>
      <c r="AR70" s="89">
        <f t="shared" si="5"/>
        <v>0</v>
      </c>
      <c r="AS70" s="89">
        <f t="shared" si="5"/>
        <v>0</v>
      </c>
      <c r="AT70" s="226">
        <f t="shared" si="5"/>
        <v>0</v>
      </c>
      <c r="AU70" s="28"/>
    </row>
    <row r="71" spans="1:47" ht="15.75" thickBot="1" x14ac:dyDescent="0.25">
      <c r="A71" s="50"/>
      <c r="B71" s="48"/>
      <c r="C71" s="48"/>
      <c r="D71" s="48"/>
      <c r="E71" s="26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51"/>
      <c r="AN71" s="51"/>
      <c r="AO71" s="51"/>
      <c r="AP71" s="51"/>
      <c r="AQ71" s="51"/>
      <c r="AR71" s="51"/>
      <c r="AS71" s="51"/>
      <c r="AT71" s="51"/>
      <c r="AU71" s="48"/>
    </row>
    <row r="72" spans="1:47" ht="34.5" customHeight="1" thickBot="1" x14ac:dyDescent="0.25">
      <c r="A72" s="360" t="str">
        <f>CONCATENATE("Año de gas ",YEAR(Multiplicadores!$D$33)+1)</f>
        <v>Año de gas 2027</v>
      </c>
      <c r="B72" s="361"/>
      <c r="C72" s="361"/>
      <c r="D72" s="361"/>
      <c r="E72" s="361"/>
      <c r="F72" s="361"/>
      <c r="G72" s="361"/>
      <c r="H72" s="361"/>
      <c r="I72" s="361"/>
      <c r="J72" s="361"/>
      <c r="K72" s="361"/>
      <c r="L72" s="361"/>
      <c r="M72" s="361"/>
      <c r="N72" s="361"/>
      <c r="O72" s="361"/>
      <c r="P72" s="361"/>
      <c r="Q72" s="361"/>
      <c r="R72" s="361"/>
      <c r="S72" s="361"/>
      <c r="T72" s="361"/>
      <c r="U72" s="361"/>
      <c r="V72" s="361"/>
      <c r="W72" s="361"/>
      <c r="X72" s="361"/>
      <c r="Y72" s="361"/>
      <c r="Z72" s="361"/>
      <c r="AA72" s="361"/>
      <c r="AB72" s="361"/>
      <c r="AC72" s="361"/>
      <c r="AD72" s="361"/>
      <c r="AE72" s="361"/>
      <c r="AF72" s="361"/>
      <c r="AG72" s="361"/>
      <c r="AH72" s="361"/>
      <c r="AI72" s="361"/>
      <c r="AJ72" s="361"/>
      <c r="AK72" s="361"/>
      <c r="AL72" s="361"/>
      <c r="AM72" s="361"/>
      <c r="AN72" s="361"/>
      <c r="AO72" s="361"/>
      <c r="AP72" s="361"/>
      <c r="AQ72" s="361"/>
      <c r="AR72" s="361"/>
      <c r="AS72" s="361"/>
      <c r="AT72" s="362"/>
    </row>
    <row r="73" spans="1:47" ht="15" thickBot="1" x14ac:dyDescent="0.25"/>
    <row r="74" spans="1:47" ht="39.75" customHeight="1" x14ac:dyDescent="0.2">
      <c r="A74" s="24"/>
      <c r="B74" s="25"/>
      <c r="C74" s="25"/>
      <c r="D74" s="26"/>
      <c r="E74" s="26"/>
      <c r="F74" s="65" t="s">
        <v>57</v>
      </c>
      <c r="G74" s="66" t="s">
        <v>44</v>
      </c>
      <c r="H74" s="66"/>
      <c r="I74" s="66"/>
      <c r="J74" s="66"/>
      <c r="K74" s="66" t="s">
        <v>43</v>
      </c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 t="s">
        <v>124</v>
      </c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6" t="s">
        <v>125</v>
      </c>
      <c r="AJ74" s="66"/>
      <c r="AK74" s="66"/>
      <c r="AL74" s="66"/>
      <c r="AM74" s="66"/>
      <c r="AN74" s="66"/>
      <c r="AO74" s="66"/>
      <c r="AP74" s="66"/>
      <c r="AQ74" s="66"/>
      <c r="AR74" s="66"/>
      <c r="AS74" s="66"/>
      <c r="AT74" s="67"/>
      <c r="AU74" s="26"/>
    </row>
    <row r="75" spans="1:47" ht="34.5" customHeight="1" thickBot="1" x14ac:dyDescent="0.25">
      <c r="A75" s="24"/>
      <c r="B75" s="25"/>
      <c r="C75" s="25"/>
      <c r="D75" s="26"/>
      <c r="E75" s="26"/>
      <c r="F75" s="68" t="s">
        <v>41</v>
      </c>
      <c r="G75" s="70" t="str">
        <f>CONCATENATE("Q4 ",YEAR(Multiplicadores!$D$33))</f>
        <v>Q4 2026</v>
      </c>
      <c r="H75" s="69" t="str">
        <f>CONCATENATE("Q1 ",YEAR(Multiplicadores!$D$33)+1)</f>
        <v>Q1 2027</v>
      </c>
      <c r="I75" s="69" t="str">
        <f>CONCATENATE("Q2 ",YEAR(Multiplicadores!$D$33)+1)</f>
        <v>Q2 2027</v>
      </c>
      <c r="J75" s="69" t="str">
        <f>CONCATENATE("Q3 ",YEAR(Multiplicadores!$D$33)+1)</f>
        <v>Q3 2027</v>
      </c>
      <c r="K75" s="70" t="s">
        <v>110</v>
      </c>
      <c r="L75" s="70" t="s">
        <v>111</v>
      </c>
      <c r="M75" s="70" t="s">
        <v>112</v>
      </c>
      <c r="N75" s="70" t="s">
        <v>101</v>
      </c>
      <c r="O75" s="70" t="s">
        <v>102</v>
      </c>
      <c r="P75" s="70" t="s">
        <v>103</v>
      </c>
      <c r="Q75" s="70" t="s">
        <v>104</v>
      </c>
      <c r="R75" s="70" t="s">
        <v>105</v>
      </c>
      <c r="S75" s="70" t="s">
        <v>106</v>
      </c>
      <c r="T75" s="70" t="s">
        <v>107</v>
      </c>
      <c r="U75" s="70" t="s">
        <v>108</v>
      </c>
      <c r="V75" s="70" t="s">
        <v>109</v>
      </c>
      <c r="W75" s="70" t="s">
        <v>110</v>
      </c>
      <c r="X75" s="70" t="s">
        <v>111</v>
      </c>
      <c r="Y75" s="70" t="s">
        <v>112</v>
      </c>
      <c r="Z75" s="70" t="s">
        <v>101</v>
      </c>
      <c r="AA75" s="70" t="s">
        <v>102</v>
      </c>
      <c r="AB75" s="70" t="s">
        <v>103</v>
      </c>
      <c r="AC75" s="70" t="s">
        <v>104</v>
      </c>
      <c r="AD75" s="70" t="s">
        <v>105</v>
      </c>
      <c r="AE75" s="70" t="s">
        <v>106</v>
      </c>
      <c r="AF75" s="70" t="s">
        <v>107</v>
      </c>
      <c r="AG75" s="70" t="s">
        <v>108</v>
      </c>
      <c r="AH75" s="70" t="s">
        <v>109</v>
      </c>
      <c r="AI75" s="70" t="s">
        <v>110</v>
      </c>
      <c r="AJ75" s="70" t="s">
        <v>111</v>
      </c>
      <c r="AK75" s="70" t="s">
        <v>112</v>
      </c>
      <c r="AL75" s="70" t="s">
        <v>101</v>
      </c>
      <c r="AM75" s="70" t="s">
        <v>102</v>
      </c>
      <c r="AN75" s="70" t="s">
        <v>103</v>
      </c>
      <c r="AO75" s="70" t="s">
        <v>104</v>
      </c>
      <c r="AP75" s="70" t="s">
        <v>105</v>
      </c>
      <c r="AQ75" s="70" t="s">
        <v>106</v>
      </c>
      <c r="AR75" s="70" t="s">
        <v>107</v>
      </c>
      <c r="AS75" s="70" t="s">
        <v>108</v>
      </c>
      <c r="AT75" s="312" t="s">
        <v>109</v>
      </c>
      <c r="AU75" s="26"/>
    </row>
    <row r="76" spans="1:47" ht="47.25" customHeight="1" thickBot="1" x14ac:dyDescent="0.25">
      <c r="A76" s="75" t="s">
        <v>1</v>
      </c>
      <c r="B76" s="76" t="s">
        <v>11</v>
      </c>
      <c r="C76" s="77" t="s">
        <v>0</v>
      </c>
      <c r="D76" s="78"/>
      <c r="E76" s="26"/>
      <c r="F76" s="71" t="s">
        <v>14</v>
      </c>
      <c r="G76" s="73" t="s">
        <v>14</v>
      </c>
      <c r="H76" s="72" t="s">
        <v>14</v>
      </c>
      <c r="I76" s="72" t="s">
        <v>14</v>
      </c>
      <c r="J76" s="72" t="s">
        <v>14</v>
      </c>
      <c r="K76" s="73" t="s">
        <v>14</v>
      </c>
      <c r="L76" s="72" t="s">
        <v>14</v>
      </c>
      <c r="M76" s="72" t="s">
        <v>14</v>
      </c>
      <c r="N76" s="72" t="s">
        <v>14</v>
      </c>
      <c r="O76" s="72" t="s">
        <v>14</v>
      </c>
      <c r="P76" s="72" t="s">
        <v>14</v>
      </c>
      <c r="Q76" s="72" t="s">
        <v>14</v>
      </c>
      <c r="R76" s="72" t="s">
        <v>14</v>
      </c>
      <c r="S76" s="72" t="s">
        <v>14</v>
      </c>
      <c r="T76" s="72" t="s">
        <v>14</v>
      </c>
      <c r="U76" s="72" t="s">
        <v>14</v>
      </c>
      <c r="V76" s="72" t="s">
        <v>14</v>
      </c>
      <c r="W76" s="73" t="s">
        <v>14</v>
      </c>
      <c r="X76" s="72" t="s">
        <v>14</v>
      </c>
      <c r="Y76" s="72" t="s">
        <v>14</v>
      </c>
      <c r="Z76" s="72" t="s">
        <v>14</v>
      </c>
      <c r="AA76" s="72" t="s">
        <v>14</v>
      </c>
      <c r="AB76" s="72" t="s">
        <v>14</v>
      </c>
      <c r="AC76" s="72" t="s">
        <v>14</v>
      </c>
      <c r="AD76" s="72" t="s">
        <v>14</v>
      </c>
      <c r="AE76" s="72" t="s">
        <v>14</v>
      </c>
      <c r="AF76" s="72" t="s">
        <v>14</v>
      </c>
      <c r="AG76" s="72" t="s">
        <v>14</v>
      </c>
      <c r="AH76" s="72" t="s">
        <v>14</v>
      </c>
      <c r="AI76" s="73" t="s">
        <v>14</v>
      </c>
      <c r="AJ76" s="72" t="s">
        <v>14</v>
      </c>
      <c r="AK76" s="72" t="s">
        <v>14</v>
      </c>
      <c r="AL76" s="72" t="s">
        <v>14</v>
      </c>
      <c r="AM76" s="72" t="s">
        <v>14</v>
      </c>
      <c r="AN76" s="72" t="s">
        <v>14</v>
      </c>
      <c r="AO76" s="72" t="s">
        <v>14</v>
      </c>
      <c r="AP76" s="72" t="s">
        <v>14</v>
      </c>
      <c r="AQ76" s="72" t="s">
        <v>14</v>
      </c>
      <c r="AR76" s="72" t="s">
        <v>14</v>
      </c>
      <c r="AS76" s="72" t="s">
        <v>14</v>
      </c>
      <c r="AT76" s="74" t="s">
        <v>14</v>
      </c>
      <c r="AU76" s="26"/>
    </row>
    <row r="77" spans="1:47" ht="15" thickBot="1" x14ac:dyDescent="0.25">
      <c r="A77" s="27"/>
      <c r="B77" s="27"/>
      <c r="C77" s="27"/>
      <c r="D77" s="27"/>
      <c r="E77" s="26"/>
      <c r="AU77" s="27"/>
    </row>
    <row r="78" spans="1:47" s="29" customFormat="1" ht="29.25" customHeight="1" thickBot="1" x14ac:dyDescent="0.25">
      <c r="A78" s="79" t="s">
        <v>37</v>
      </c>
      <c r="B78" s="80"/>
      <c r="C78" s="80"/>
      <c r="D78" s="81"/>
      <c r="E78" s="26"/>
      <c r="F78" s="82">
        <f>SUM(F79:F89)</f>
        <v>0</v>
      </c>
      <c r="G78" s="82">
        <f t="shared" ref="G78:AT78" si="6">SUM(G79:G89)</f>
        <v>0</v>
      </c>
      <c r="H78" s="83">
        <f t="shared" si="6"/>
        <v>0</v>
      </c>
      <c r="I78" s="83">
        <f t="shared" si="6"/>
        <v>0</v>
      </c>
      <c r="J78" s="84">
        <f t="shared" si="6"/>
        <v>0</v>
      </c>
      <c r="K78" s="82">
        <f t="shared" si="6"/>
        <v>0</v>
      </c>
      <c r="L78" s="83">
        <f t="shared" si="6"/>
        <v>0</v>
      </c>
      <c r="M78" s="83">
        <f t="shared" si="6"/>
        <v>0</v>
      </c>
      <c r="N78" s="83">
        <f t="shared" si="6"/>
        <v>0</v>
      </c>
      <c r="O78" s="83">
        <f t="shared" si="6"/>
        <v>0</v>
      </c>
      <c r="P78" s="83">
        <f t="shared" si="6"/>
        <v>0</v>
      </c>
      <c r="Q78" s="83">
        <f t="shared" si="6"/>
        <v>0</v>
      </c>
      <c r="R78" s="83">
        <f t="shared" si="6"/>
        <v>0</v>
      </c>
      <c r="S78" s="83">
        <f t="shared" si="6"/>
        <v>0</v>
      </c>
      <c r="T78" s="83">
        <f t="shared" si="6"/>
        <v>0</v>
      </c>
      <c r="U78" s="83">
        <f t="shared" si="6"/>
        <v>0</v>
      </c>
      <c r="V78" s="84">
        <f t="shared" si="6"/>
        <v>0</v>
      </c>
      <c r="W78" s="82">
        <f t="shared" si="6"/>
        <v>0</v>
      </c>
      <c r="X78" s="83">
        <f t="shared" si="6"/>
        <v>0</v>
      </c>
      <c r="Y78" s="83">
        <f t="shared" si="6"/>
        <v>0</v>
      </c>
      <c r="Z78" s="83">
        <f t="shared" si="6"/>
        <v>0</v>
      </c>
      <c r="AA78" s="83">
        <f t="shared" si="6"/>
        <v>0</v>
      </c>
      <c r="AB78" s="83">
        <f t="shared" si="6"/>
        <v>0</v>
      </c>
      <c r="AC78" s="83">
        <f t="shared" si="6"/>
        <v>0</v>
      </c>
      <c r="AD78" s="83">
        <f t="shared" si="6"/>
        <v>0</v>
      </c>
      <c r="AE78" s="83">
        <f t="shared" si="6"/>
        <v>0</v>
      </c>
      <c r="AF78" s="83">
        <f t="shared" si="6"/>
        <v>0</v>
      </c>
      <c r="AG78" s="83">
        <f t="shared" si="6"/>
        <v>0</v>
      </c>
      <c r="AH78" s="84">
        <f t="shared" si="6"/>
        <v>0</v>
      </c>
      <c r="AI78" s="82">
        <f t="shared" si="6"/>
        <v>0</v>
      </c>
      <c r="AJ78" s="83">
        <f t="shared" si="6"/>
        <v>0</v>
      </c>
      <c r="AK78" s="83">
        <f t="shared" si="6"/>
        <v>0</v>
      </c>
      <c r="AL78" s="83">
        <f t="shared" si="6"/>
        <v>0</v>
      </c>
      <c r="AM78" s="83">
        <f t="shared" si="6"/>
        <v>0</v>
      </c>
      <c r="AN78" s="83">
        <f t="shared" si="6"/>
        <v>0</v>
      </c>
      <c r="AO78" s="83">
        <f t="shared" si="6"/>
        <v>0</v>
      </c>
      <c r="AP78" s="83">
        <f t="shared" si="6"/>
        <v>0</v>
      </c>
      <c r="AQ78" s="83">
        <f t="shared" si="6"/>
        <v>0</v>
      </c>
      <c r="AR78" s="83">
        <f t="shared" si="6"/>
        <v>0</v>
      </c>
      <c r="AS78" s="83">
        <f t="shared" si="6"/>
        <v>0</v>
      </c>
      <c r="AT78" s="84">
        <f t="shared" si="6"/>
        <v>0</v>
      </c>
      <c r="AU78" s="28"/>
    </row>
    <row r="79" spans="1:47" ht="14.25" customHeight="1" x14ac:dyDescent="0.2">
      <c r="A79" s="471"/>
      <c r="B79" s="30" t="s">
        <v>77</v>
      </c>
      <c r="C79" s="31" t="s">
        <v>71</v>
      </c>
      <c r="D79" s="474" t="s">
        <v>54</v>
      </c>
      <c r="E79" s="26"/>
      <c r="F79" s="32"/>
      <c r="G79" s="32"/>
      <c r="H79" s="33"/>
      <c r="I79" s="33"/>
      <c r="J79" s="34"/>
      <c r="K79" s="32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4"/>
      <c r="W79" s="32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4"/>
      <c r="AI79" s="32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4"/>
      <c r="AU79" s="45"/>
    </row>
    <row r="80" spans="1:47" ht="14.25" customHeight="1" x14ac:dyDescent="0.2">
      <c r="A80" s="472"/>
      <c r="B80" s="30" t="s">
        <v>78</v>
      </c>
      <c r="C80" s="31" t="s">
        <v>72</v>
      </c>
      <c r="D80" s="475"/>
      <c r="E80" s="26"/>
      <c r="F80" s="37"/>
      <c r="G80" s="37"/>
      <c r="H80" s="38"/>
      <c r="I80" s="38"/>
      <c r="J80" s="39"/>
      <c r="K80" s="37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9"/>
      <c r="W80" s="37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9"/>
      <c r="AI80" s="37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9"/>
      <c r="AU80" s="45"/>
    </row>
    <row r="81" spans="1:47" ht="14.25" customHeight="1" x14ac:dyDescent="0.2">
      <c r="A81" s="472"/>
      <c r="B81" s="30" t="s">
        <v>79</v>
      </c>
      <c r="C81" s="31" t="s">
        <v>73</v>
      </c>
      <c r="D81" s="475"/>
      <c r="E81" s="26"/>
      <c r="F81" s="37"/>
      <c r="G81" s="37"/>
      <c r="H81" s="38"/>
      <c r="I81" s="38"/>
      <c r="J81" s="39"/>
      <c r="K81" s="37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9"/>
      <c r="W81" s="37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9"/>
      <c r="AI81" s="37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9"/>
      <c r="AU81" s="45"/>
    </row>
    <row r="82" spans="1:47" ht="14.25" customHeight="1" x14ac:dyDescent="0.2">
      <c r="A82" s="472"/>
      <c r="B82" s="30" t="s">
        <v>80</v>
      </c>
      <c r="C82" s="31" t="s">
        <v>74</v>
      </c>
      <c r="D82" s="475"/>
      <c r="E82" s="26"/>
      <c r="F82" s="37"/>
      <c r="G82" s="37"/>
      <c r="H82" s="38"/>
      <c r="I82" s="38"/>
      <c r="J82" s="39"/>
      <c r="K82" s="37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9"/>
      <c r="W82" s="37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9"/>
      <c r="AI82" s="37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9"/>
      <c r="AU82" s="45"/>
    </row>
    <row r="83" spans="1:47" s="29" customFormat="1" ht="14.25" customHeight="1" x14ac:dyDescent="0.2">
      <c r="A83" s="472"/>
      <c r="B83" s="30" t="s">
        <v>81</v>
      </c>
      <c r="C83" s="31" t="s">
        <v>75</v>
      </c>
      <c r="D83" s="475"/>
      <c r="E83" s="26"/>
      <c r="F83" s="37"/>
      <c r="G83" s="37"/>
      <c r="H83" s="38"/>
      <c r="I83" s="38"/>
      <c r="J83" s="39"/>
      <c r="K83" s="37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9"/>
      <c r="W83" s="37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9"/>
      <c r="AI83" s="37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9"/>
      <c r="AU83" s="28"/>
    </row>
    <row r="84" spans="1:47" s="29" customFormat="1" ht="14.25" customHeight="1" x14ac:dyDescent="0.2">
      <c r="A84" s="472"/>
      <c r="B84" s="30" t="s">
        <v>82</v>
      </c>
      <c r="C84" s="31" t="s">
        <v>76</v>
      </c>
      <c r="D84" s="475"/>
      <c r="E84" s="26"/>
      <c r="F84" s="219"/>
      <c r="G84" s="219"/>
      <c r="H84" s="221"/>
      <c r="I84" s="221"/>
      <c r="J84" s="220"/>
      <c r="K84" s="219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0"/>
      <c r="W84" s="219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0"/>
      <c r="AI84" s="219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0"/>
      <c r="AU84" s="28"/>
    </row>
    <row r="85" spans="1:47" s="29" customFormat="1" ht="14.25" customHeight="1" x14ac:dyDescent="0.2">
      <c r="A85" s="472"/>
      <c r="B85" s="30" t="s">
        <v>88</v>
      </c>
      <c r="C85" s="31" t="s">
        <v>83</v>
      </c>
      <c r="D85" s="475"/>
      <c r="E85" s="26"/>
      <c r="F85" s="219"/>
      <c r="G85" s="219"/>
      <c r="H85" s="221"/>
      <c r="I85" s="221"/>
      <c r="J85" s="220"/>
      <c r="K85" s="219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0"/>
      <c r="W85" s="219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0"/>
      <c r="AI85" s="219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0"/>
      <c r="AU85" s="28"/>
    </row>
    <row r="86" spans="1:47" s="29" customFormat="1" ht="14.25" customHeight="1" x14ac:dyDescent="0.2">
      <c r="A86" s="472"/>
      <c r="B86" s="30" t="s">
        <v>89</v>
      </c>
      <c r="C86" s="31" t="s">
        <v>84</v>
      </c>
      <c r="D86" s="475"/>
      <c r="E86" s="26"/>
      <c r="F86" s="219"/>
      <c r="G86" s="219"/>
      <c r="H86" s="221"/>
      <c r="I86" s="221"/>
      <c r="J86" s="220"/>
      <c r="K86" s="219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0"/>
      <c r="W86" s="219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0"/>
      <c r="AI86" s="219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0"/>
      <c r="AU86" s="28"/>
    </row>
    <row r="87" spans="1:47" s="29" customFormat="1" ht="14.25" customHeight="1" x14ac:dyDescent="0.2">
      <c r="A87" s="472"/>
      <c r="B87" s="30" t="s">
        <v>90</v>
      </c>
      <c r="C87" s="31" t="s">
        <v>85</v>
      </c>
      <c r="D87" s="475"/>
      <c r="E87" s="26"/>
      <c r="F87" s="219"/>
      <c r="G87" s="219"/>
      <c r="H87" s="221"/>
      <c r="I87" s="221"/>
      <c r="J87" s="220"/>
      <c r="K87" s="219"/>
      <c r="L87" s="221"/>
      <c r="M87" s="221"/>
      <c r="N87" s="221"/>
      <c r="O87" s="221"/>
      <c r="P87" s="221"/>
      <c r="Q87" s="221"/>
      <c r="R87" s="221"/>
      <c r="S87" s="221"/>
      <c r="T87" s="221"/>
      <c r="U87" s="221"/>
      <c r="V87" s="220"/>
      <c r="W87" s="219"/>
      <c r="X87" s="221"/>
      <c r="Y87" s="221"/>
      <c r="Z87" s="221"/>
      <c r="AA87" s="221"/>
      <c r="AB87" s="221"/>
      <c r="AC87" s="221"/>
      <c r="AD87" s="221"/>
      <c r="AE87" s="221"/>
      <c r="AF87" s="221"/>
      <c r="AG87" s="221"/>
      <c r="AH87" s="220"/>
      <c r="AI87" s="219"/>
      <c r="AJ87" s="221"/>
      <c r="AK87" s="221"/>
      <c r="AL87" s="221"/>
      <c r="AM87" s="221"/>
      <c r="AN87" s="221"/>
      <c r="AO87" s="221"/>
      <c r="AP87" s="221"/>
      <c r="AQ87" s="221"/>
      <c r="AR87" s="221"/>
      <c r="AS87" s="221"/>
      <c r="AT87" s="220"/>
      <c r="AU87" s="28"/>
    </row>
    <row r="88" spans="1:47" s="29" customFormat="1" ht="14.25" customHeight="1" x14ac:dyDescent="0.2">
      <c r="A88" s="472"/>
      <c r="B88" s="35" t="s">
        <v>91</v>
      </c>
      <c r="C88" s="36" t="s">
        <v>86</v>
      </c>
      <c r="D88" s="475"/>
      <c r="E88" s="26"/>
      <c r="F88" s="219"/>
      <c r="G88" s="219"/>
      <c r="H88" s="221"/>
      <c r="I88" s="221"/>
      <c r="J88" s="220"/>
      <c r="K88" s="219"/>
      <c r="L88" s="221"/>
      <c r="M88" s="221"/>
      <c r="N88" s="221"/>
      <c r="O88" s="221"/>
      <c r="P88" s="221"/>
      <c r="Q88" s="221"/>
      <c r="R88" s="221"/>
      <c r="S88" s="221"/>
      <c r="T88" s="221"/>
      <c r="U88" s="221"/>
      <c r="V88" s="220"/>
      <c r="W88" s="219"/>
      <c r="X88" s="221"/>
      <c r="Y88" s="221"/>
      <c r="Z88" s="221"/>
      <c r="AA88" s="221"/>
      <c r="AB88" s="221"/>
      <c r="AC88" s="221"/>
      <c r="AD88" s="221"/>
      <c r="AE88" s="221"/>
      <c r="AF88" s="221"/>
      <c r="AG88" s="221"/>
      <c r="AH88" s="220"/>
      <c r="AI88" s="219"/>
      <c r="AJ88" s="221"/>
      <c r="AK88" s="221"/>
      <c r="AL88" s="221"/>
      <c r="AM88" s="221"/>
      <c r="AN88" s="221"/>
      <c r="AO88" s="221"/>
      <c r="AP88" s="221"/>
      <c r="AQ88" s="221"/>
      <c r="AR88" s="221"/>
      <c r="AS88" s="221"/>
      <c r="AT88" s="220"/>
      <c r="AU88" s="28"/>
    </row>
    <row r="89" spans="1:47" s="29" customFormat="1" ht="14.25" customHeight="1" thickBot="1" x14ac:dyDescent="0.25">
      <c r="A89" s="473"/>
      <c r="B89" s="40" t="s">
        <v>92</v>
      </c>
      <c r="C89" s="41" t="s">
        <v>87</v>
      </c>
      <c r="D89" s="476"/>
      <c r="E89" s="26"/>
      <c r="F89" s="42"/>
      <c r="G89" s="42"/>
      <c r="H89" s="43"/>
      <c r="I89" s="43"/>
      <c r="J89" s="44"/>
      <c r="K89" s="42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4"/>
      <c r="W89" s="42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4"/>
      <c r="AI89" s="42"/>
      <c r="AJ89" s="43"/>
      <c r="AK89" s="43"/>
      <c r="AL89" s="43"/>
      <c r="AM89" s="43"/>
      <c r="AN89" s="43"/>
      <c r="AO89" s="43"/>
      <c r="AP89" s="43"/>
      <c r="AQ89" s="43"/>
      <c r="AR89" s="43"/>
      <c r="AS89" s="43"/>
      <c r="AT89" s="44"/>
      <c r="AU89" s="28"/>
    </row>
    <row r="90" spans="1:47" ht="15" thickBot="1" x14ac:dyDescent="0.25">
      <c r="A90" s="27"/>
      <c r="B90" s="27"/>
      <c r="C90" s="27"/>
      <c r="D90" s="27"/>
      <c r="E90" s="26"/>
      <c r="AU90" s="27"/>
    </row>
    <row r="91" spans="1:47" s="29" customFormat="1" ht="29.25" customHeight="1" thickBot="1" x14ac:dyDescent="0.25">
      <c r="A91" s="79" t="s">
        <v>95</v>
      </c>
      <c r="B91" s="80"/>
      <c r="C91" s="80"/>
      <c r="D91" s="81"/>
      <c r="E91" s="26"/>
      <c r="F91" s="82">
        <f>SUM(F92:F102)</f>
        <v>0</v>
      </c>
      <c r="G91" s="82">
        <f t="shared" ref="G91:AT91" si="7">SUM(G92:G102)</f>
        <v>0</v>
      </c>
      <c r="H91" s="83">
        <f t="shared" si="7"/>
        <v>0</v>
      </c>
      <c r="I91" s="83">
        <f t="shared" si="7"/>
        <v>0</v>
      </c>
      <c r="J91" s="84">
        <f t="shared" si="7"/>
        <v>0</v>
      </c>
      <c r="K91" s="82">
        <f t="shared" si="7"/>
        <v>0</v>
      </c>
      <c r="L91" s="83">
        <f t="shared" si="7"/>
        <v>0</v>
      </c>
      <c r="M91" s="83">
        <f t="shared" si="7"/>
        <v>0</v>
      </c>
      <c r="N91" s="83">
        <f t="shared" si="7"/>
        <v>0</v>
      </c>
      <c r="O91" s="83">
        <f t="shared" si="7"/>
        <v>0</v>
      </c>
      <c r="P91" s="83">
        <f t="shared" si="7"/>
        <v>0</v>
      </c>
      <c r="Q91" s="83">
        <f t="shared" si="7"/>
        <v>0</v>
      </c>
      <c r="R91" s="83">
        <f t="shared" si="7"/>
        <v>0</v>
      </c>
      <c r="S91" s="83">
        <f t="shared" si="7"/>
        <v>0</v>
      </c>
      <c r="T91" s="83">
        <f t="shared" si="7"/>
        <v>0</v>
      </c>
      <c r="U91" s="83">
        <f t="shared" si="7"/>
        <v>0</v>
      </c>
      <c r="V91" s="84">
        <f t="shared" si="7"/>
        <v>0</v>
      </c>
      <c r="W91" s="82">
        <f t="shared" si="7"/>
        <v>0</v>
      </c>
      <c r="X91" s="83">
        <f t="shared" si="7"/>
        <v>0</v>
      </c>
      <c r="Y91" s="83">
        <f t="shared" si="7"/>
        <v>0</v>
      </c>
      <c r="Z91" s="83">
        <f t="shared" si="7"/>
        <v>0</v>
      </c>
      <c r="AA91" s="83">
        <f t="shared" si="7"/>
        <v>0</v>
      </c>
      <c r="AB91" s="83">
        <f t="shared" si="7"/>
        <v>0</v>
      </c>
      <c r="AC91" s="83">
        <f t="shared" si="7"/>
        <v>0</v>
      </c>
      <c r="AD91" s="83">
        <f t="shared" si="7"/>
        <v>0</v>
      </c>
      <c r="AE91" s="83">
        <f t="shared" si="7"/>
        <v>0</v>
      </c>
      <c r="AF91" s="83">
        <f t="shared" si="7"/>
        <v>0</v>
      </c>
      <c r="AG91" s="83">
        <f t="shared" si="7"/>
        <v>0</v>
      </c>
      <c r="AH91" s="84">
        <f t="shared" si="7"/>
        <v>0</v>
      </c>
      <c r="AI91" s="82">
        <f t="shared" si="7"/>
        <v>0</v>
      </c>
      <c r="AJ91" s="83">
        <f t="shared" si="7"/>
        <v>0</v>
      </c>
      <c r="AK91" s="83">
        <f t="shared" si="7"/>
        <v>0</v>
      </c>
      <c r="AL91" s="83">
        <f t="shared" si="7"/>
        <v>0</v>
      </c>
      <c r="AM91" s="83">
        <f t="shared" si="7"/>
        <v>0</v>
      </c>
      <c r="AN91" s="83">
        <f t="shared" si="7"/>
        <v>0</v>
      </c>
      <c r="AO91" s="83">
        <f t="shared" si="7"/>
        <v>0</v>
      </c>
      <c r="AP91" s="83">
        <f t="shared" si="7"/>
        <v>0</v>
      </c>
      <c r="AQ91" s="83">
        <f t="shared" si="7"/>
        <v>0</v>
      </c>
      <c r="AR91" s="83">
        <f t="shared" si="7"/>
        <v>0</v>
      </c>
      <c r="AS91" s="83">
        <f t="shared" si="7"/>
        <v>0</v>
      </c>
      <c r="AT91" s="84">
        <f t="shared" si="7"/>
        <v>0</v>
      </c>
      <c r="AU91" s="28"/>
    </row>
    <row r="92" spans="1:47" ht="14.25" customHeight="1" x14ac:dyDescent="0.2">
      <c r="A92" s="471"/>
      <c r="B92" s="30" t="s">
        <v>77</v>
      </c>
      <c r="C92" s="31" t="s">
        <v>71</v>
      </c>
      <c r="D92" s="474" t="s">
        <v>54</v>
      </c>
      <c r="E92" s="26"/>
      <c r="F92" s="32"/>
      <c r="G92" s="32"/>
      <c r="H92" s="33"/>
      <c r="I92" s="33"/>
      <c r="J92" s="34"/>
      <c r="K92" s="32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4"/>
      <c r="W92" s="32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4"/>
      <c r="AI92" s="32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4"/>
      <c r="AU92" s="45"/>
    </row>
    <row r="93" spans="1:47" ht="14.25" customHeight="1" x14ac:dyDescent="0.2">
      <c r="A93" s="472"/>
      <c r="B93" s="30" t="s">
        <v>78</v>
      </c>
      <c r="C93" s="31" t="s">
        <v>72</v>
      </c>
      <c r="D93" s="475"/>
      <c r="E93" s="26"/>
      <c r="F93" s="37"/>
      <c r="G93" s="37"/>
      <c r="H93" s="38"/>
      <c r="I93" s="38"/>
      <c r="J93" s="39"/>
      <c r="K93" s="37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9"/>
      <c r="W93" s="37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9"/>
      <c r="AI93" s="37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9"/>
      <c r="AU93" s="45"/>
    </row>
    <row r="94" spans="1:47" ht="14.25" customHeight="1" x14ac:dyDescent="0.2">
      <c r="A94" s="472"/>
      <c r="B94" s="30" t="s">
        <v>79</v>
      </c>
      <c r="C94" s="31" t="s">
        <v>73</v>
      </c>
      <c r="D94" s="475"/>
      <c r="E94" s="26"/>
      <c r="F94" s="37"/>
      <c r="G94" s="37"/>
      <c r="H94" s="38"/>
      <c r="I94" s="38"/>
      <c r="J94" s="39"/>
      <c r="K94" s="37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9"/>
      <c r="W94" s="37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9"/>
      <c r="AI94" s="37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9"/>
      <c r="AU94" s="45"/>
    </row>
    <row r="95" spans="1:47" ht="14.25" customHeight="1" x14ac:dyDescent="0.2">
      <c r="A95" s="472"/>
      <c r="B95" s="30" t="s">
        <v>80</v>
      </c>
      <c r="C95" s="31" t="s">
        <v>74</v>
      </c>
      <c r="D95" s="475"/>
      <c r="E95" s="26"/>
      <c r="F95" s="37"/>
      <c r="G95" s="37"/>
      <c r="H95" s="38"/>
      <c r="I95" s="38"/>
      <c r="J95" s="39"/>
      <c r="K95" s="37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9"/>
      <c r="W95" s="37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9"/>
      <c r="AI95" s="37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9"/>
      <c r="AU95" s="45"/>
    </row>
    <row r="96" spans="1:47" s="29" customFormat="1" ht="14.25" customHeight="1" x14ac:dyDescent="0.2">
      <c r="A96" s="472"/>
      <c r="B96" s="30" t="s">
        <v>81</v>
      </c>
      <c r="C96" s="31" t="s">
        <v>75</v>
      </c>
      <c r="D96" s="475"/>
      <c r="E96" s="26"/>
      <c r="F96" s="37"/>
      <c r="G96" s="37"/>
      <c r="H96" s="38"/>
      <c r="I96" s="38"/>
      <c r="J96" s="39"/>
      <c r="K96" s="37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9"/>
      <c r="W96" s="37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9"/>
      <c r="AI96" s="37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9"/>
      <c r="AU96" s="28"/>
    </row>
    <row r="97" spans="1:47" s="29" customFormat="1" ht="14.25" customHeight="1" x14ac:dyDescent="0.2">
      <c r="A97" s="472"/>
      <c r="B97" s="30" t="s">
        <v>82</v>
      </c>
      <c r="C97" s="31" t="s">
        <v>76</v>
      </c>
      <c r="D97" s="475"/>
      <c r="E97" s="26"/>
      <c r="F97" s="219"/>
      <c r="G97" s="219"/>
      <c r="H97" s="221"/>
      <c r="I97" s="221"/>
      <c r="J97" s="220"/>
      <c r="K97" s="219"/>
      <c r="L97" s="221"/>
      <c r="M97" s="221"/>
      <c r="N97" s="221"/>
      <c r="O97" s="221"/>
      <c r="P97" s="221"/>
      <c r="Q97" s="221"/>
      <c r="R97" s="221"/>
      <c r="S97" s="221"/>
      <c r="T97" s="221"/>
      <c r="U97" s="221"/>
      <c r="V97" s="220"/>
      <c r="W97" s="219"/>
      <c r="X97" s="221"/>
      <c r="Y97" s="221"/>
      <c r="Z97" s="221"/>
      <c r="AA97" s="221"/>
      <c r="AB97" s="221"/>
      <c r="AC97" s="221"/>
      <c r="AD97" s="221"/>
      <c r="AE97" s="221"/>
      <c r="AF97" s="221"/>
      <c r="AG97" s="221"/>
      <c r="AH97" s="220"/>
      <c r="AI97" s="219"/>
      <c r="AJ97" s="221"/>
      <c r="AK97" s="221"/>
      <c r="AL97" s="221"/>
      <c r="AM97" s="221"/>
      <c r="AN97" s="221"/>
      <c r="AO97" s="221"/>
      <c r="AP97" s="221"/>
      <c r="AQ97" s="221"/>
      <c r="AR97" s="221"/>
      <c r="AS97" s="221"/>
      <c r="AT97" s="220"/>
      <c r="AU97" s="28"/>
    </row>
    <row r="98" spans="1:47" s="29" customFormat="1" ht="14.25" customHeight="1" x14ac:dyDescent="0.2">
      <c r="A98" s="472"/>
      <c r="B98" s="30" t="s">
        <v>88</v>
      </c>
      <c r="C98" s="31" t="s">
        <v>83</v>
      </c>
      <c r="D98" s="475"/>
      <c r="E98" s="26"/>
      <c r="F98" s="219"/>
      <c r="G98" s="219"/>
      <c r="H98" s="221"/>
      <c r="I98" s="221"/>
      <c r="J98" s="220"/>
      <c r="K98" s="219"/>
      <c r="L98" s="221"/>
      <c r="M98" s="221"/>
      <c r="N98" s="221"/>
      <c r="O98" s="221"/>
      <c r="P98" s="221"/>
      <c r="Q98" s="221"/>
      <c r="R98" s="221"/>
      <c r="S98" s="221"/>
      <c r="T98" s="221"/>
      <c r="U98" s="221"/>
      <c r="V98" s="220"/>
      <c r="W98" s="219"/>
      <c r="X98" s="221"/>
      <c r="Y98" s="221"/>
      <c r="Z98" s="221"/>
      <c r="AA98" s="221"/>
      <c r="AB98" s="221"/>
      <c r="AC98" s="221"/>
      <c r="AD98" s="221"/>
      <c r="AE98" s="221"/>
      <c r="AF98" s="221"/>
      <c r="AG98" s="221"/>
      <c r="AH98" s="220"/>
      <c r="AI98" s="219"/>
      <c r="AJ98" s="221"/>
      <c r="AK98" s="221"/>
      <c r="AL98" s="221"/>
      <c r="AM98" s="221"/>
      <c r="AN98" s="221"/>
      <c r="AO98" s="221"/>
      <c r="AP98" s="221"/>
      <c r="AQ98" s="221"/>
      <c r="AR98" s="221"/>
      <c r="AS98" s="221"/>
      <c r="AT98" s="220"/>
      <c r="AU98" s="28"/>
    </row>
    <row r="99" spans="1:47" s="29" customFormat="1" ht="14.25" customHeight="1" x14ac:dyDescent="0.2">
      <c r="A99" s="472"/>
      <c r="B99" s="30" t="s">
        <v>89</v>
      </c>
      <c r="C99" s="31" t="s">
        <v>84</v>
      </c>
      <c r="D99" s="475"/>
      <c r="E99" s="26"/>
      <c r="F99" s="219"/>
      <c r="G99" s="219"/>
      <c r="H99" s="221"/>
      <c r="I99" s="221"/>
      <c r="J99" s="220"/>
      <c r="K99" s="219"/>
      <c r="L99" s="221"/>
      <c r="M99" s="221"/>
      <c r="N99" s="221"/>
      <c r="O99" s="221"/>
      <c r="P99" s="221"/>
      <c r="Q99" s="221"/>
      <c r="R99" s="221"/>
      <c r="S99" s="221"/>
      <c r="T99" s="221"/>
      <c r="U99" s="221"/>
      <c r="V99" s="220"/>
      <c r="W99" s="219"/>
      <c r="X99" s="221"/>
      <c r="Y99" s="221"/>
      <c r="Z99" s="221"/>
      <c r="AA99" s="221"/>
      <c r="AB99" s="221"/>
      <c r="AC99" s="221"/>
      <c r="AD99" s="221"/>
      <c r="AE99" s="221"/>
      <c r="AF99" s="221"/>
      <c r="AG99" s="221"/>
      <c r="AH99" s="220"/>
      <c r="AI99" s="219"/>
      <c r="AJ99" s="221"/>
      <c r="AK99" s="221"/>
      <c r="AL99" s="221"/>
      <c r="AM99" s="221"/>
      <c r="AN99" s="221"/>
      <c r="AO99" s="221"/>
      <c r="AP99" s="221"/>
      <c r="AQ99" s="221"/>
      <c r="AR99" s="221"/>
      <c r="AS99" s="221"/>
      <c r="AT99" s="220"/>
      <c r="AU99" s="28"/>
    </row>
    <row r="100" spans="1:47" s="29" customFormat="1" ht="14.25" customHeight="1" x14ac:dyDescent="0.2">
      <c r="A100" s="472"/>
      <c r="B100" s="30" t="s">
        <v>90</v>
      </c>
      <c r="C100" s="31" t="s">
        <v>85</v>
      </c>
      <c r="D100" s="475"/>
      <c r="E100" s="26"/>
      <c r="F100" s="219"/>
      <c r="G100" s="219"/>
      <c r="H100" s="221"/>
      <c r="I100" s="221"/>
      <c r="J100" s="220"/>
      <c r="K100" s="219"/>
      <c r="L100" s="221"/>
      <c r="M100" s="221"/>
      <c r="N100" s="221"/>
      <c r="O100" s="221"/>
      <c r="P100" s="221"/>
      <c r="Q100" s="221"/>
      <c r="R100" s="221"/>
      <c r="S100" s="221"/>
      <c r="T100" s="221"/>
      <c r="U100" s="221"/>
      <c r="V100" s="220"/>
      <c r="W100" s="219"/>
      <c r="X100" s="221"/>
      <c r="Y100" s="221"/>
      <c r="Z100" s="221"/>
      <c r="AA100" s="221"/>
      <c r="AB100" s="221"/>
      <c r="AC100" s="221"/>
      <c r="AD100" s="221"/>
      <c r="AE100" s="221"/>
      <c r="AF100" s="221"/>
      <c r="AG100" s="221"/>
      <c r="AH100" s="220"/>
      <c r="AI100" s="219"/>
      <c r="AJ100" s="221"/>
      <c r="AK100" s="221"/>
      <c r="AL100" s="221"/>
      <c r="AM100" s="221"/>
      <c r="AN100" s="221"/>
      <c r="AO100" s="221"/>
      <c r="AP100" s="221"/>
      <c r="AQ100" s="221"/>
      <c r="AR100" s="221"/>
      <c r="AS100" s="221"/>
      <c r="AT100" s="220"/>
      <c r="AU100" s="28"/>
    </row>
    <row r="101" spans="1:47" s="29" customFormat="1" ht="14.25" customHeight="1" x14ac:dyDescent="0.2">
      <c r="A101" s="472"/>
      <c r="B101" s="35" t="s">
        <v>91</v>
      </c>
      <c r="C101" s="36" t="s">
        <v>86</v>
      </c>
      <c r="D101" s="475"/>
      <c r="E101" s="26"/>
      <c r="F101" s="219"/>
      <c r="G101" s="219"/>
      <c r="H101" s="221"/>
      <c r="I101" s="221"/>
      <c r="J101" s="220"/>
      <c r="K101" s="219"/>
      <c r="L101" s="221"/>
      <c r="M101" s="221"/>
      <c r="N101" s="221"/>
      <c r="O101" s="221"/>
      <c r="P101" s="221"/>
      <c r="Q101" s="221"/>
      <c r="R101" s="221"/>
      <c r="S101" s="221"/>
      <c r="T101" s="221"/>
      <c r="U101" s="221"/>
      <c r="V101" s="220"/>
      <c r="W101" s="219"/>
      <c r="X101" s="221"/>
      <c r="Y101" s="221"/>
      <c r="Z101" s="221"/>
      <c r="AA101" s="221"/>
      <c r="AB101" s="221"/>
      <c r="AC101" s="221"/>
      <c r="AD101" s="221"/>
      <c r="AE101" s="221"/>
      <c r="AF101" s="221"/>
      <c r="AG101" s="221"/>
      <c r="AH101" s="220"/>
      <c r="AI101" s="219"/>
      <c r="AJ101" s="221"/>
      <c r="AK101" s="221"/>
      <c r="AL101" s="221"/>
      <c r="AM101" s="221"/>
      <c r="AN101" s="221"/>
      <c r="AO101" s="221"/>
      <c r="AP101" s="221"/>
      <c r="AQ101" s="221"/>
      <c r="AR101" s="221"/>
      <c r="AS101" s="221"/>
      <c r="AT101" s="220"/>
      <c r="AU101" s="28"/>
    </row>
    <row r="102" spans="1:47" s="29" customFormat="1" ht="14.25" customHeight="1" thickBot="1" x14ac:dyDescent="0.25">
      <c r="A102" s="473"/>
      <c r="B102" s="40" t="s">
        <v>92</v>
      </c>
      <c r="C102" s="41" t="s">
        <v>87</v>
      </c>
      <c r="D102" s="476"/>
      <c r="E102" s="26"/>
      <c r="F102" s="42"/>
      <c r="G102" s="42"/>
      <c r="H102" s="43"/>
      <c r="I102" s="43"/>
      <c r="J102" s="44"/>
      <c r="K102" s="42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4"/>
      <c r="W102" s="42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4"/>
      <c r="AI102" s="42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4"/>
      <c r="AU102" s="28"/>
    </row>
    <row r="103" spans="1:47" ht="15" thickBot="1" x14ac:dyDescent="0.25">
      <c r="A103" s="27"/>
      <c r="B103" s="27"/>
      <c r="C103" s="27"/>
      <c r="D103" s="27"/>
      <c r="E103" s="26"/>
      <c r="AU103" s="27"/>
    </row>
    <row r="104" spans="1:47" s="29" customFormat="1" ht="29.25" customHeight="1" thickBot="1" x14ac:dyDescent="0.25">
      <c r="A104" s="79" t="s">
        <v>94</v>
      </c>
      <c r="B104" s="80"/>
      <c r="C104" s="80"/>
      <c r="D104" s="81"/>
      <c r="E104" s="26"/>
      <c r="F104" s="82">
        <f>SUM(F105:F115)</f>
        <v>0</v>
      </c>
      <c r="G104" s="82">
        <f t="shared" ref="G104" si="8">SUM(G105:G115)</f>
        <v>0</v>
      </c>
      <c r="H104" s="83">
        <f>SUM(H105:H115)</f>
        <v>0</v>
      </c>
      <c r="I104" s="83">
        <f t="shared" ref="I104:AT104" si="9">SUM(I105:I115)</f>
        <v>0</v>
      </c>
      <c r="J104" s="84">
        <f t="shared" si="9"/>
        <v>0</v>
      </c>
      <c r="K104" s="82">
        <f t="shared" si="9"/>
        <v>0</v>
      </c>
      <c r="L104" s="83">
        <f t="shared" si="9"/>
        <v>0</v>
      </c>
      <c r="M104" s="83">
        <f t="shared" si="9"/>
        <v>0</v>
      </c>
      <c r="N104" s="83">
        <f t="shared" si="9"/>
        <v>0</v>
      </c>
      <c r="O104" s="83">
        <f t="shared" si="9"/>
        <v>0</v>
      </c>
      <c r="P104" s="83">
        <f t="shared" si="9"/>
        <v>0</v>
      </c>
      <c r="Q104" s="83">
        <f t="shared" si="9"/>
        <v>0</v>
      </c>
      <c r="R104" s="83">
        <f t="shared" si="9"/>
        <v>0</v>
      </c>
      <c r="S104" s="83">
        <f t="shared" si="9"/>
        <v>0</v>
      </c>
      <c r="T104" s="83">
        <f t="shared" si="9"/>
        <v>0</v>
      </c>
      <c r="U104" s="83">
        <f t="shared" si="9"/>
        <v>0</v>
      </c>
      <c r="V104" s="84">
        <f t="shared" si="9"/>
        <v>0</v>
      </c>
      <c r="W104" s="82">
        <f t="shared" si="9"/>
        <v>0</v>
      </c>
      <c r="X104" s="83">
        <f t="shared" si="9"/>
        <v>0</v>
      </c>
      <c r="Y104" s="83">
        <f t="shared" si="9"/>
        <v>0</v>
      </c>
      <c r="Z104" s="83">
        <f t="shared" si="9"/>
        <v>0</v>
      </c>
      <c r="AA104" s="83">
        <f t="shared" si="9"/>
        <v>0</v>
      </c>
      <c r="AB104" s="83">
        <f t="shared" si="9"/>
        <v>0</v>
      </c>
      <c r="AC104" s="83">
        <f t="shared" si="9"/>
        <v>0</v>
      </c>
      <c r="AD104" s="83">
        <f t="shared" si="9"/>
        <v>0</v>
      </c>
      <c r="AE104" s="83">
        <f t="shared" si="9"/>
        <v>0</v>
      </c>
      <c r="AF104" s="83">
        <f t="shared" si="9"/>
        <v>0</v>
      </c>
      <c r="AG104" s="83">
        <f t="shared" si="9"/>
        <v>0</v>
      </c>
      <c r="AH104" s="84">
        <f t="shared" si="9"/>
        <v>0</v>
      </c>
      <c r="AI104" s="82">
        <f t="shared" si="9"/>
        <v>0</v>
      </c>
      <c r="AJ104" s="83">
        <f t="shared" si="9"/>
        <v>0</v>
      </c>
      <c r="AK104" s="83">
        <f t="shared" si="9"/>
        <v>0</v>
      </c>
      <c r="AL104" s="83">
        <f t="shared" si="9"/>
        <v>0</v>
      </c>
      <c r="AM104" s="83">
        <f t="shared" si="9"/>
        <v>0</v>
      </c>
      <c r="AN104" s="83">
        <f t="shared" si="9"/>
        <v>0</v>
      </c>
      <c r="AO104" s="83">
        <f t="shared" si="9"/>
        <v>0</v>
      </c>
      <c r="AP104" s="83">
        <f t="shared" si="9"/>
        <v>0</v>
      </c>
      <c r="AQ104" s="83">
        <f t="shared" si="9"/>
        <v>0</v>
      </c>
      <c r="AR104" s="83">
        <f t="shared" si="9"/>
        <v>0</v>
      </c>
      <c r="AS104" s="83">
        <f t="shared" si="9"/>
        <v>0</v>
      </c>
      <c r="AT104" s="84">
        <f t="shared" si="9"/>
        <v>0</v>
      </c>
      <c r="AU104" s="28"/>
    </row>
    <row r="105" spans="1:47" ht="14.25" customHeight="1" x14ac:dyDescent="0.2">
      <c r="A105" s="471"/>
      <c r="B105" s="30" t="s">
        <v>77</v>
      </c>
      <c r="C105" s="31" t="s">
        <v>71</v>
      </c>
      <c r="D105" s="474" t="s">
        <v>54</v>
      </c>
      <c r="E105" s="26"/>
      <c r="F105" s="32"/>
      <c r="G105" s="32"/>
      <c r="H105" s="33"/>
      <c r="I105" s="33"/>
      <c r="J105" s="34"/>
      <c r="K105" s="32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4"/>
      <c r="W105" s="32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4"/>
      <c r="AI105" s="32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4"/>
      <c r="AU105" s="45"/>
    </row>
    <row r="106" spans="1:47" ht="14.25" customHeight="1" x14ac:dyDescent="0.2">
      <c r="A106" s="472"/>
      <c r="B106" s="30" t="s">
        <v>78</v>
      </c>
      <c r="C106" s="31" t="s">
        <v>72</v>
      </c>
      <c r="D106" s="475"/>
      <c r="E106" s="26"/>
      <c r="F106" s="37"/>
      <c r="G106" s="37"/>
      <c r="H106" s="38"/>
      <c r="I106" s="38"/>
      <c r="J106" s="39"/>
      <c r="K106" s="37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9"/>
      <c r="W106" s="37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9"/>
      <c r="AI106" s="37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9"/>
      <c r="AU106" s="45"/>
    </row>
    <row r="107" spans="1:47" ht="14.25" customHeight="1" x14ac:dyDescent="0.2">
      <c r="A107" s="472"/>
      <c r="B107" s="30" t="s">
        <v>79</v>
      </c>
      <c r="C107" s="31" t="s">
        <v>73</v>
      </c>
      <c r="D107" s="475"/>
      <c r="E107" s="26"/>
      <c r="F107" s="37"/>
      <c r="G107" s="37"/>
      <c r="H107" s="38"/>
      <c r="I107" s="38"/>
      <c r="J107" s="39"/>
      <c r="K107" s="37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9"/>
      <c r="W107" s="37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9"/>
      <c r="AI107" s="37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9"/>
      <c r="AU107" s="45"/>
    </row>
    <row r="108" spans="1:47" ht="14.25" customHeight="1" x14ac:dyDescent="0.2">
      <c r="A108" s="472"/>
      <c r="B108" s="30" t="s">
        <v>80</v>
      </c>
      <c r="C108" s="31" t="s">
        <v>74</v>
      </c>
      <c r="D108" s="475"/>
      <c r="E108" s="26"/>
      <c r="F108" s="37"/>
      <c r="G108" s="37"/>
      <c r="H108" s="38"/>
      <c r="I108" s="38"/>
      <c r="J108" s="39"/>
      <c r="K108" s="37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9"/>
      <c r="W108" s="37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9"/>
      <c r="AI108" s="37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9"/>
      <c r="AU108" s="45"/>
    </row>
    <row r="109" spans="1:47" ht="14.25" customHeight="1" x14ac:dyDescent="0.2">
      <c r="A109" s="472"/>
      <c r="B109" s="30" t="s">
        <v>81</v>
      </c>
      <c r="C109" s="31" t="s">
        <v>75</v>
      </c>
      <c r="D109" s="475"/>
      <c r="E109" s="26"/>
      <c r="F109" s="37"/>
      <c r="G109" s="37"/>
      <c r="H109" s="38"/>
      <c r="I109" s="38"/>
      <c r="J109" s="39"/>
      <c r="K109" s="37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9"/>
      <c r="W109" s="37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9"/>
      <c r="AI109" s="37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9"/>
      <c r="AU109" s="45"/>
    </row>
    <row r="110" spans="1:47" ht="14.25" customHeight="1" x14ac:dyDescent="0.2">
      <c r="A110" s="472"/>
      <c r="B110" s="30" t="s">
        <v>82</v>
      </c>
      <c r="C110" s="31" t="s">
        <v>76</v>
      </c>
      <c r="D110" s="475"/>
      <c r="E110" s="26"/>
      <c r="F110" s="37"/>
      <c r="G110" s="37"/>
      <c r="H110" s="38"/>
      <c r="I110" s="38"/>
      <c r="J110" s="39"/>
      <c r="K110" s="37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9"/>
      <c r="W110" s="37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9"/>
      <c r="AI110" s="37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9"/>
      <c r="AU110" s="45"/>
    </row>
    <row r="111" spans="1:47" ht="14.25" customHeight="1" x14ac:dyDescent="0.2">
      <c r="A111" s="472"/>
      <c r="B111" s="30" t="s">
        <v>88</v>
      </c>
      <c r="C111" s="31" t="s">
        <v>83</v>
      </c>
      <c r="D111" s="475"/>
      <c r="E111" s="26"/>
      <c r="F111" s="37"/>
      <c r="G111" s="37"/>
      <c r="H111" s="38"/>
      <c r="I111" s="38"/>
      <c r="J111" s="39"/>
      <c r="K111" s="37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9"/>
      <c r="W111" s="37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9"/>
      <c r="AI111" s="37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9"/>
      <c r="AU111" s="45"/>
    </row>
    <row r="112" spans="1:47" ht="14.25" customHeight="1" x14ac:dyDescent="0.2">
      <c r="A112" s="472"/>
      <c r="B112" s="30" t="s">
        <v>89</v>
      </c>
      <c r="C112" s="31" t="s">
        <v>84</v>
      </c>
      <c r="D112" s="475"/>
      <c r="E112" s="26"/>
      <c r="F112" s="37"/>
      <c r="G112" s="37"/>
      <c r="H112" s="38"/>
      <c r="I112" s="38"/>
      <c r="J112" s="39"/>
      <c r="K112" s="37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9"/>
      <c r="W112" s="37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9"/>
      <c r="AI112" s="37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9"/>
      <c r="AU112" s="45"/>
    </row>
    <row r="113" spans="1:47" ht="14.25" customHeight="1" x14ac:dyDescent="0.2">
      <c r="A113" s="472"/>
      <c r="B113" s="30" t="s">
        <v>90</v>
      </c>
      <c r="C113" s="31" t="s">
        <v>85</v>
      </c>
      <c r="D113" s="475"/>
      <c r="E113" s="26"/>
      <c r="F113" s="37"/>
      <c r="G113" s="37"/>
      <c r="H113" s="38"/>
      <c r="I113" s="38"/>
      <c r="J113" s="39"/>
      <c r="K113" s="37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9"/>
      <c r="W113" s="37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9"/>
      <c r="AI113" s="37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9"/>
      <c r="AU113" s="45"/>
    </row>
    <row r="114" spans="1:47" s="29" customFormat="1" ht="14.25" customHeight="1" x14ac:dyDescent="0.2">
      <c r="A114" s="472"/>
      <c r="B114" s="35" t="s">
        <v>91</v>
      </c>
      <c r="C114" s="36" t="s">
        <v>86</v>
      </c>
      <c r="D114" s="475"/>
      <c r="E114" s="26"/>
      <c r="F114" s="37"/>
      <c r="G114" s="37"/>
      <c r="H114" s="38"/>
      <c r="I114" s="38"/>
      <c r="J114" s="39"/>
      <c r="K114" s="37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9"/>
      <c r="W114" s="37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9"/>
      <c r="AI114" s="37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9"/>
      <c r="AU114" s="28"/>
    </row>
    <row r="115" spans="1:47" s="29" customFormat="1" ht="14.25" customHeight="1" thickBot="1" x14ac:dyDescent="0.25">
      <c r="A115" s="473"/>
      <c r="B115" s="40" t="s">
        <v>92</v>
      </c>
      <c r="C115" s="41" t="s">
        <v>87</v>
      </c>
      <c r="D115" s="476"/>
      <c r="E115" s="26"/>
      <c r="F115" s="42"/>
      <c r="G115" s="42"/>
      <c r="H115" s="43"/>
      <c r="I115" s="43"/>
      <c r="J115" s="44"/>
      <c r="K115" s="42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4"/>
      <c r="W115" s="42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4"/>
      <c r="AI115" s="42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4"/>
      <c r="AU115" s="28"/>
    </row>
    <row r="116" spans="1:47" ht="15" thickBot="1" x14ac:dyDescent="0.25">
      <c r="A116" s="27"/>
      <c r="B116" s="27"/>
      <c r="C116" s="27"/>
      <c r="D116" s="27"/>
      <c r="E116" s="26"/>
      <c r="AU116" s="27"/>
    </row>
    <row r="117" spans="1:47" s="29" customFormat="1" ht="27" customHeight="1" thickBot="1" x14ac:dyDescent="0.25">
      <c r="A117" s="79" t="s">
        <v>93</v>
      </c>
      <c r="B117" s="80"/>
      <c r="C117" s="80"/>
      <c r="D117" s="81"/>
      <c r="E117" s="26"/>
      <c r="F117" s="82">
        <f>SUM(F118:F128)</f>
        <v>0</v>
      </c>
      <c r="G117" s="82">
        <f t="shared" ref="G117:AT117" si="10">SUM(G118:G128)</f>
        <v>0</v>
      </c>
      <c r="H117" s="83">
        <f t="shared" si="10"/>
        <v>0</v>
      </c>
      <c r="I117" s="83">
        <f t="shared" si="10"/>
        <v>0</v>
      </c>
      <c r="J117" s="84">
        <f t="shared" si="10"/>
        <v>0</v>
      </c>
      <c r="K117" s="82">
        <f t="shared" si="10"/>
        <v>0</v>
      </c>
      <c r="L117" s="83">
        <f t="shared" si="10"/>
        <v>0</v>
      </c>
      <c r="M117" s="83">
        <f t="shared" si="10"/>
        <v>0</v>
      </c>
      <c r="N117" s="83">
        <f t="shared" si="10"/>
        <v>0</v>
      </c>
      <c r="O117" s="83">
        <f t="shared" si="10"/>
        <v>0</v>
      </c>
      <c r="P117" s="83">
        <f t="shared" si="10"/>
        <v>0</v>
      </c>
      <c r="Q117" s="83">
        <f t="shared" si="10"/>
        <v>0</v>
      </c>
      <c r="R117" s="83">
        <f t="shared" si="10"/>
        <v>0</v>
      </c>
      <c r="S117" s="83">
        <f t="shared" si="10"/>
        <v>0</v>
      </c>
      <c r="T117" s="83">
        <f t="shared" si="10"/>
        <v>0</v>
      </c>
      <c r="U117" s="83">
        <f t="shared" si="10"/>
        <v>0</v>
      </c>
      <c r="V117" s="84">
        <f t="shared" si="10"/>
        <v>0</v>
      </c>
      <c r="W117" s="82">
        <f t="shared" si="10"/>
        <v>0</v>
      </c>
      <c r="X117" s="83">
        <f t="shared" si="10"/>
        <v>0</v>
      </c>
      <c r="Y117" s="83">
        <f t="shared" si="10"/>
        <v>0</v>
      </c>
      <c r="Z117" s="83">
        <f t="shared" si="10"/>
        <v>0</v>
      </c>
      <c r="AA117" s="83">
        <f t="shared" si="10"/>
        <v>0</v>
      </c>
      <c r="AB117" s="83">
        <f t="shared" si="10"/>
        <v>0</v>
      </c>
      <c r="AC117" s="83">
        <f t="shared" si="10"/>
        <v>0</v>
      </c>
      <c r="AD117" s="83">
        <f t="shared" si="10"/>
        <v>0</v>
      </c>
      <c r="AE117" s="83">
        <f t="shared" si="10"/>
        <v>0</v>
      </c>
      <c r="AF117" s="83">
        <f t="shared" si="10"/>
        <v>0</v>
      </c>
      <c r="AG117" s="83">
        <f t="shared" si="10"/>
        <v>0</v>
      </c>
      <c r="AH117" s="84">
        <f t="shared" si="10"/>
        <v>0</v>
      </c>
      <c r="AI117" s="82">
        <f t="shared" si="10"/>
        <v>0</v>
      </c>
      <c r="AJ117" s="83">
        <f t="shared" si="10"/>
        <v>0</v>
      </c>
      <c r="AK117" s="83">
        <f t="shared" si="10"/>
        <v>0</v>
      </c>
      <c r="AL117" s="83">
        <f t="shared" si="10"/>
        <v>0</v>
      </c>
      <c r="AM117" s="83">
        <f t="shared" si="10"/>
        <v>0</v>
      </c>
      <c r="AN117" s="83">
        <f t="shared" si="10"/>
        <v>0</v>
      </c>
      <c r="AO117" s="83">
        <f t="shared" si="10"/>
        <v>0</v>
      </c>
      <c r="AP117" s="83">
        <f t="shared" si="10"/>
        <v>0</v>
      </c>
      <c r="AQ117" s="83">
        <f t="shared" si="10"/>
        <v>0</v>
      </c>
      <c r="AR117" s="83">
        <f t="shared" si="10"/>
        <v>0</v>
      </c>
      <c r="AS117" s="83">
        <f t="shared" si="10"/>
        <v>0</v>
      </c>
      <c r="AT117" s="84">
        <f t="shared" si="10"/>
        <v>0</v>
      </c>
      <c r="AU117" s="28"/>
    </row>
    <row r="118" spans="1:47" ht="14.25" customHeight="1" x14ac:dyDescent="0.2">
      <c r="A118" s="477"/>
      <c r="B118" s="30" t="s">
        <v>77</v>
      </c>
      <c r="C118" s="31" t="s">
        <v>71</v>
      </c>
      <c r="D118" s="474" t="s">
        <v>54</v>
      </c>
      <c r="E118" s="26"/>
      <c r="F118" s="32"/>
      <c r="G118" s="32"/>
      <c r="H118" s="33"/>
      <c r="I118" s="33"/>
      <c r="J118" s="34"/>
      <c r="K118" s="32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4"/>
      <c r="W118" s="32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4"/>
      <c r="AI118" s="32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4"/>
      <c r="AU118" s="45"/>
    </row>
    <row r="119" spans="1:47" x14ac:dyDescent="0.2">
      <c r="A119" s="478"/>
      <c r="B119" s="30" t="s">
        <v>78</v>
      </c>
      <c r="C119" s="31" t="s">
        <v>72</v>
      </c>
      <c r="D119" s="475"/>
      <c r="E119" s="26"/>
      <c r="F119" s="37"/>
      <c r="G119" s="37"/>
      <c r="H119" s="38"/>
      <c r="I119" s="38"/>
      <c r="J119" s="39"/>
      <c r="K119" s="37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9"/>
      <c r="W119" s="37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9"/>
      <c r="AI119" s="37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9"/>
      <c r="AU119" s="45"/>
    </row>
    <row r="120" spans="1:47" x14ac:dyDescent="0.2">
      <c r="A120" s="478"/>
      <c r="B120" s="30" t="s">
        <v>79</v>
      </c>
      <c r="C120" s="31" t="s">
        <v>73</v>
      </c>
      <c r="D120" s="475"/>
      <c r="E120" s="26"/>
      <c r="F120" s="37"/>
      <c r="G120" s="37"/>
      <c r="H120" s="38"/>
      <c r="I120" s="38"/>
      <c r="J120" s="39"/>
      <c r="K120" s="37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9"/>
      <c r="W120" s="37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9"/>
      <c r="AI120" s="37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9"/>
      <c r="AU120" s="45"/>
    </row>
    <row r="121" spans="1:47" x14ac:dyDescent="0.2">
      <c r="A121" s="478"/>
      <c r="B121" s="30" t="s">
        <v>80</v>
      </c>
      <c r="C121" s="31" t="s">
        <v>74</v>
      </c>
      <c r="D121" s="475"/>
      <c r="E121" s="26"/>
      <c r="F121" s="37"/>
      <c r="G121" s="37"/>
      <c r="H121" s="38"/>
      <c r="I121" s="38"/>
      <c r="J121" s="39"/>
      <c r="K121" s="37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9"/>
      <c r="W121" s="37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9"/>
      <c r="AI121" s="37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9"/>
      <c r="AU121" s="45"/>
    </row>
    <row r="122" spans="1:47" x14ac:dyDescent="0.2">
      <c r="A122" s="478"/>
      <c r="B122" s="30" t="s">
        <v>81</v>
      </c>
      <c r="C122" s="31" t="s">
        <v>75</v>
      </c>
      <c r="D122" s="475"/>
      <c r="E122" s="26"/>
      <c r="F122" s="37"/>
      <c r="G122" s="37"/>
      <c r="H122" s="38"/>
      <c r="I122" s="38"/>
      <c r="J122" s="39"/>
      <c r="K122" s="37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9"/>
      <c r="W122" s="37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9"/>
      <c r="AI122" s="37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9"/>
      <c r="AU122" s="45"/>
    </row>
    <row r="123" spans="1:47" x14ac:dyDescent="0.2">
      <c r="A123" s="478"/>
      <c r="B123" s="30" t="s">
        <v>82</v>
      </c>
      <c r="C123" s="31" t="s">
        <v>76</v>
      </c>
      <c r="D123" s="475"/>
      <c r="E123" s="26"/>
      <c r="F123" s="37"/>
      <c r="G123" s="37"/>
      <c r="H123" s="38"/>
      <c r="I123" s="38"/>
      <c r="J123" s="39"/>
      <c r="K123" s="37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9"/>
      <c r="W123" s="37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9"/>
      <c r="AI123" s="37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9"/>
      <c r="AU123" s="45"/>
    </row>
    <row r="124" spans="1:47" x14ac:dyDescent="0.2">
      <c r="A124" s="478"/>
      <c r="B124" s="30" t="s">
        <v>88</v>
      </c>
      <c r="C124" s="31" t="s">
        <v>83</v>
      </c>
      <c r="D124" s="475"/>
      <c r="E124" s="26"/>
      <c r="F124" s="37"/>
      <c r="G124" s="37"/>
      <c r="H124" s="38"/>
      <c r="I124" s="38"/>
      <c r="J124" s="39"/>
      <c r="K124" s="37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9"/>
      <c r="W124" s="37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9"/>
      <c r="AI124" s="37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9"/>
      <c r="AU124" s="45"/>
    </row>
    <row r="125" spans="1:47" x14ac:dyDescent="0.2">
      <c r="A125" s="478"/>
      <c r="B125" s="30" t="s">
        <v>89</v>
      </c>
      <c r="C125" s="31" t="s">
        <v>84</v>
      </c>
      <c r="D125" s="475"/>
      <c r="E125" s="26"/>
      <c r="F125" s="37"/>
      <c r="G125" s="37"/>
      <c r="H125" s="38"/>
      <c r="I125" s="38"/>
      <c r="J125" s="39"/>
      <c r="K125" s="37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9"/>
      <c r="W125" s="37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9"/>
      <c r="AI125" s="37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9"/>
      <c r="AU125" s="45"/>
    </row>
    <row r="126" spans="1:47" x14ac:dyDescent="0.2">
      <c r="A126" s="478"/>
      <c r="B126" s="30" t="s">
        <v>90</v>
      </c>
      <c r="C126" s="31" t="s">
        <v>85</v>
      </c>
      <c r="D126" s="475"/>
      <c r="E126" s="26"/>
      <c r="F126" s="37"/>
      <c r="G126" s="37"/>
      <c r="H126" s="38"/>
      <c r="I126" s="38"/>
      <c r="J126" s="39"/>
      <c r="K126" s="37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9"/>
      <c r="W126" s="37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9"/>
      <c r="AI126" s="37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9"/>
      <c r="AU126" s="45"/>
    </row>
    <row r="127" spans="1:47" x14ac:dyDescent="0.2">
      <c r="A127" s="478"/>
      <c r="B127" s="35" t="s">
        <v>91</v>
      </c>
      <c r="C127" s="36" t="s">
        <v>86</v>
      </c>
      <c r="D127" s="475"/>
      <c r="E127" s="26"/>
      <c r="F127" s="37"/>
      <c r="G127" s="37"/>
      <c r="H127" s="38"/>
      <c r="I127" s="38"/>
      <c r="J127" s="39"/>
      <c r="K127" s="37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9"/>
      <c r="W127" s="37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9"/>
      <c r="AI127" s="37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9"/>
      <c r="AU127" s="45"/>
    </row>
    <row r="128" spans="1:47" s="29" customFormat="1" ht="15.75" thickBot="1" x14ac:dyDescent="0.25">
      <c r="A128" s="479"/>
      <c r="B128" s="40" t="s">
        <v>92</v>
      </c>
      <c r="C128" s="41" t="s">
        <v>87</v>
      </c>
      <c r="D128" s="476"/>
      <c r="E128" s="26"/>
      <c r="F128" s="42"/>
      <c r="G128" s="42"/>
      <c r="H128" s="43"/>
      <c r="I128" s="43"/>
      <c r="J128" s="44"/>
      <c r="K128" s="42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4"/>
      <c r="W128" s="42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4"/>
      <c r="AI128" s="42"/>
      <c r="AJ128" s="43"/>
      <c r="AK128" s="43"/>
      <c r="AL128" s="43"/>
      <c r="AM128" s="43"/>
      <c r="AN128" s="43"/>
      <c r="AO128" s="43"/>
      <c r="AP128" s="43"/>
      <c r="AQ128" s="43"/>
      <c r="AR128" s="43"/>
      <c r="AS128" s="43"/>
      <c r="AT128" s="44"/>
      <c r="AU128" s="28"/>
    </row>
    <row r="129" spans="1:47" ht="15" thickBot="1" x14ac:dyDescent="0.25">
      <c r="A129" s="27"/>
      <c r="B129" s="27"/>
      <c r="C129" s="27"/>
      <c r="D129" s="27"/>
      <c r="E129" s="26"/>
      <c r="AU129" s="27"/>
    </row>
    <row r="130" spans="1:47" s="29" customFormat="1" ht="54" customHeight="1" thickBot="1" x14ac:dyDescent="0.25">
      <c r="A130" s="85" t="s">
        <v>113</v>
      </c>
      <c r="B130" s="86"/>
      <c r="C130" s="86"/>
      <c r="D130" s="87"/>
      <c r="E130" s="26"/>
      <c r="F130" s="88">
        <f>F78+F91+F104+F117</f>
        <v>0</v>
      </c>
      <c r="G130" s="222">
        <f t="shared" ref="G130:AT130" si="11">G78+G91+G104+G117</f>
        <v>0</v>
      </c>
      <c r="H130" s="89">
        <f t="shared" si="11"/>
        <v>0</v>
      </c>
      <c r="I130" s="89">
        <f t="shared" si="11"/>
        <v>0</v>
      </c>
      <c r="J130" s="223">
        <f t="shared" si="11"/>
        <v>0</v>
      </c>
      <c r="K130" s="222">
        <f t="shared" si="11"/>
        <v>0</v>
      </c>
      <c r="L130" s="89">
        <f t="shared" si="11"/>
        <v>0</v>
      </c>
      <c r="M130" s="89">
        <f t="shared" si="11"/>
        <v>0</v>
      </c>
      <c r="N130" s="89">
        <f t="shared" si="11"/>
        <v>0</v>
      </c>
      <c r="O130" s="89">
        <f t="shared" si="11"/>
        <v>0</v>
      </c>
      <c r="P130" s="89">
        <f t="shared" si="11"/>
        <v>0</v>
      </c>
      <c r="Q130" s="89">
        <f t="shared" si="11"/>
        <v>0</v>
      </c>
      <c r="R130" s="89">
        <f t="shared" si="11"/>
        <v>0</v>
      </c>
      <c r="S130" s="89">
        <f t="shared" si="11"/>
        <v>0</v>
      </c>
      <c r="T130" s="89">
        <f t="shared" si="11"/>
        <v>0</v>
      </c>
      <c r="U130" s="89">
        <f t="shared" si="11"/>
        <v>0</v>
      </c>
      <c r="V130" s="224">
        <f t="shared" si="11"/>
        <v>0</v>
      </c>
      <c r="W130" s="222">
        <f t="shared" si="11"/>
        <v>0</v>
      </c>
      <c r="X130" s="89">
        <f t="shared" si="11"/>
        <v>0</v>
      </c>
      <c r="Y130" s="89">
        <f t="shared" si="11"/>
        <v>0</v>
      </c>
      <c r="Z130" s="89">
        <f t="shared" si="11"/>
        <v>0</v>
      </c>
      <c r="AA130" s="89">
        <f t="shared" si="11"/>
        <v>0</v>
      </c>
      <c r="AB130" s="89">
        <f t="shared" si="11"/>
        <v>0</v>
      </c>
      <c r="AC130" s="89">
        <f t="shared" si="11"/>
        <v>0</v>
      </c>
      <c r="AD130" s="89">
        <f t="shared" si="11"/>
        <v>0</v>
      </c>
      <c r="AE130" s="89">
        <f t="shared" si="11"/>
        <v>0</v>
      </c>
      <c r="AF130" s="89">
        <f t="shared" si="11"/>
        <v>0</v>
      </c>
      <c r="AG130" s="89">
        <f t="shared" si="11"/>
        <v>0</v>
      </c>
      <c r="AH130" s="224">
        <f t="shared" si="11"/>
        <v>0</v>
      </c>
      <c r="AI130" s="222">
        <f t="shared" si="11"/>
        <v>0</v>
      </c>
      <c r="AJ130" s="89">
        <f t="shared" si="11"/>
        <v>0</v>
      </c>
      <c r="AK130" s="89">
        <f t="shared" si="11"/>
        <v>0</v>
      </c>
      <c r="AL130" s="89">
        <f t="shared" si="11"/>
        <v>0</v>
      </c>
      <c r="AM130" s="89">
        <f t="shared" si="11"/>
        <v>0</v>
      </c>
      <c r="AN130" s="89">
        <f t="shared" si="11"/>
        <v>0</v>
      </c>
      <c r="AO130" s="89">
        <f t="shared" si="11"/>
        <v>0</v>
      </c>
      <c r="AP130" s="89">
        <f t="shared" si="11"/>
        <v>0</v>
      </c>
      <c r="AQ130" s="89">
        <f t="shared" si="11"/>
        <v>0</v>
      </c>
      <c r="AR130" s="89">
        <f t="shared" si="11"/>
        <v>0</v>
      </c>
      <c r="AS130" s="89">
        <f t="shared" si="11"/>
        <v>0</v>
      </c>
      <c r="AT130" s="226">
        <f t="shared" si="11"/>
        <v>0</v>
      </c>
      <c r="AU130" s="28"/>
    </row>
    <row r="131" spans="1:47" ht="15.75" thickBot="1" x14ac:dyDescent="0.25">
      <c r="A131" s="50"/>
      <c r="B131" s="48"/>
      <c r="C131" s="48"/>
      <c r="D131" s="48"/>
      <c r="E131" s="26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  <c r="X131" s="51"/>
      <c r="Y131" s="51"/>
      <c r="Z131" s="51"/>
      <c r="AA131" s="51"/>
      <c r="AB131" s="51"/>
      <c r="AC131" s="51"/>
      <c r="AD131" s="51"/>
      <c r="AE131" s="51"/>
      <c r="AF131" s="51"/>
      <c r="AG131" s="51"/>
      <c r="AH131" s="51"/>
      <c r="AI131" s="51"/>
      <c r="AJ131" s="51"/>
      <c r="AK131" s="51"/>
      <c r="AL131" s="51"/>
      <c r="AM131" s="51"/>
      <c r="AN131" s="51"/>
      <c r="AO131" s="51"/>
      <c r="AP131" s="51"/>
      <c r="AQ131" s="51"/>
      <c r="AR131" s="51"/>
      <c r="AS131" s="51"/>
      <c r="AT131" s="51"/>
      <c r="AU131" s="48"/>
    </row>
    <row r="132" spans="1:47" ht="34.5" customHeight="1" thickBot="1" x14ac:dyDescent="0.25">
      <c r="A132" s="360" t="str">
        <f>CONCATENATE("Año de gas ",YEAR(Multiplicadores!$D$33)+2)</f>
        <v>Año de gas 2028</v>
      </c>
      <c r="B132" s="361"/>
      <c r="C132" s="361"/>
      <c r="D132" s="361"/>
      <c r="E132" s="361"/>
      <c r="F132" s="361"/>
      <c r="G132" s="361"/>
      <c r="H132" s="361"/>
      <c r="I132" s="361"/>
      <c r="J132" s="361"/>
      <c r="K132" s="361"/>
      <c r="L132" s="361"/>
      <c r="M132" s="361"/>
      <c r="N132" s="361"/>
      <c r="O132" s="361"/>
      <c r="P132" s="361"/>
      <c r="Q132" s="361"/>
      <c r="R132" s="361"/>
      <c r="S132" s="361"/>
      <c r="T132" s="361"/>
      <c r="U132" s="361"/>
      <c r="V132" s="361"/>
      <c r="W132" s="361"/>
      <c r="X132" s="361"/>
      <c r="Y132" s="361"/>
      <c r="Z132" s="361"/>
      <c r="AA132" s="361"/>
      <c r="AB132" s="361"/>
      <c r="AC132" s="361"/>
      <c r="AD132" s="361"/>
      <c r="AE132" s="361"/>
      <c r="AF132" s="361"/>
      <c r="AG132" s="361"/>
      <c r="AH132" s="361"/>
      <c r="AI132" s="361"/>
      <c r="AJ132" s="361"/>
      <c r="AK132" s="361"/>
      <c r="AL132" s="361"/>
      <c r="AM132" s="361"/>
      <c r="AN132" s="361"/>
      <c r="AO132" s="361"/>
      <c r="AP132" s="361"/>
      <c r="AQ132" s="361"/>
      <c r="AR132" s="361"/>
      <c r="AS132" s="361"/>
      <c r="AT132" s="362"/>
    </row>
    <row r="133" spans="1:47" ht="15" thickBot="1" x14ac:dyDescent="0.25"/>
    <row r="134" spans="1:47" ht="39.75" customHeight="1" x14ac:dyDescent="0.2">
      <c r="A134" s="24"/>
      <c r="B134" s="25"/>
      <c r="C134" s="25"/>
      <c r="D134" s="26"/>
      <c r="E134" s="26"/>
      <c r="F134" s="65" t="s">
        <v>57</v>
      </c>
      <c r="G134" s="66" t="s">
        <v>44</v>
      </c>
      <c r="H134" s="66"/>
      <c r="I134" s="66"/>
      <c r="J134" s="66"/>
      <c r="K134" s="66" t="s">
        <v>43</v>
      </c>
      <c r="L134" s="66"/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 t="s">
        <v>124</v>
      </c>
      <c r="X134" s="66"/>
      <c r="Y134" s="66"/>
      <c r="Z134" s="66"/>
      <c r="AA134" s="66"/>
      <c r="AB134" s="66"/>
      <c r="AC134" s="66"/>
      <c r="AD134" s="66"/>
      <c r="AE134" s="66"/>
      <c r="AF134" s="66"/>
      <c r="AG134" s="66"/>
      <c r="AH134" s="66"/>
      <c r="AI134" s="66" t="s">
        <v>125</v>
      </c>
      <c r="AJ134" s="66"/>
      <c r="AK134" s="66"/>
      <c r="AL134" s="66"/>
      <c r="AM134" s="66"/>
      <c r="AN134" s="66"/>
      <c r="AO134" s="66"/>
      <c r="AP134" s="66"/>
      <c r="AQ134" s="66"/>
      <c r="AR134" s="66"/>
      <c r="AS134" s="66"/>
      <c r="AT134" s="67"/>
      <c r="AU134" s="26"/>
    </row>
    <row r="135" spans="1:47" ht="55.5" customHeight="1" thickBot="1" x14ac:dyDescent="0.25">
      <c r="A135" s="24"/>
      <c r="B135" s="25"/>
      <c r="C135" s="25"/>
      <c r="D135" s="26"/>
      <c r="E135" s="26"/>
      <c r="F135" s="68" t="s">
        <v>41</v>
      </c>
      <c r="G135" s="70" t="str">
        <f>CONCATENATE("Q4 ",YEAR(Multiplicadores!$D$33)+1)</f>
        <v>Q4 2027</v>
      </c>
      <c r="H135" s="69" t="str">
        <f>CONCATENATE("Q1 ",YEAR(Multiplicadores!$D$33)+2)</f>
        <v>Q1 2028</v>
      </c>
      <c r="I135" s="69" t="str">
        <f>CONCATENATE("Q2 ",YEAR(Multiplicadores!$D$33)+2)</f>
        <v>Q2 2028</v>
      </c>
      <c r="J135" s="69" t="str">
        <f>CONCATENATE("Q3 ",YEAR(Multiplicadores!$D$33)+2)</f>
        <v>Q3 2028</v>
      </c>
      <c r="K135" s="70" t="s">
        <v>110</v>
      </c>
      <c r="L135" s="70" t="s">
        <v>111</v>
      </c>
      <c r="M135" s="70" t="s">
        <v>112</v>
      </c>
      <c r="N135" s="70" t="s">
        <v>101</v>
      </c>
      <c r="O135" s="70" t="s">
        <v>102</v>
      </c>
      <c r="P135" s="70" t="s">
        <v>103</v>
      </c>
      <c r="Q135" s="70" t="s">
        <v>104</v>
      </c>
      <c r="R135" s="70" t="s">
        <v>105</v>
      </c>
      <c r="S135" s="70" t="s">
        <v>106</v>
      </c>
      <c r="T135" s="70" t="s">
        <v>107</v>
      </c>
      <c r="U135" s="70" t="s">
        <v>108</v>
      </c>
      <c r="V135" s="70" t="s">
        <v>109</v>
      </c>
      <c r="W135" s="70" t="s">
        <v>110</v>
      </c>
      <c r="X135" s="70" t="s">
        <v>111</v>
      </c>
      <c r="Y135" s="70" t="s">
        <v>112</v>
      </c>
      <c r="Z135" s="70" t="s">
        <v>101</v>
      </c>
      <c r="AA135" s="70" t="s">
        <v>102</v>
      </c>
      <c r="AB135" s="70" t="s">
        <v>103</v>
      </c>
      <c r="AC135" s="70" t="s">
        <v>104</v>
      </c>
      <c r="AD135" s="70" t="s">
        <v>105</v>
      </c>
      <c r="AE135" s="70" t="s">
        <v>106</v>
      </c>
      <c r="AF135" s="70" t="s">
        <v>107</v>
      </c>
      <c r="AG135" s="70" t="s">
        <v>108</v>
      </c>
      <c r="AH135" s="70" t="s">
        <v>109</v>
      </c>
      <c r="AI135" s="70" t="s">
        <v>110</v>
      </c>
      <c r="AJ135" s="70" t="s">
        <v>111</v>
      </c>
      <c r="AK135" s="70" t="s">
        <v>112</v>
      </c>
      <c r="AL135" s="70" t="s">
        <v>101</v>
      </c>
      <c r="AM135" s="70" t="s">
        <v>102</v>
      </c>
      <c r="AN135" s="70" t="s">
        <v>103</v>
      </c>
      <c r="AO135" s="70" t="s">
        <v>104</v>
      </c>
      <c r="AP135" s="70" t="s">
        <v>105</v>
      </c>
      <c r="AQ135" s="70" t="s">
        <v>106</v>
      </c>
      <c r="AR135" s="70" t="s">
        <v>107</v>
      </c>
      <c r="AS135" s="70" t="s">
        <v>108</v>
      </c>
      <c r="AT135" s="312" t="s">
        <v>109</v>
      </c>
      <c r="AU135" s="26"/>
    </row>
    <row r="136" spans="1:47" ht="47.25" customHeight="1" thickBot="1" x14ac:dyDescent="0.25">
      <c r="A136" s="75" t="s">
        <v>1</v>
      </c>
      <c r="B136" s="76" t="s">
        <v>11</v>
      </c>
      <c r="C136" s="77" t="s">
        <v>0</v>
      </c>
      <c r="D136" s="78"/>
      <c r="E136" s="26"/>
      <c r="F136" s="71" t="s">
        <v>14</v>
      </c>
      <c r="G136" s="73" t="s">
        <v>14</v>
      </c>
      <c r="H136" s="72" t="s">
        <v>14</v>
      </c>
      <c r="I136" s="72" t="s">
        <v>14</v>
      </c>
      <c r="J136" s="72" t="s">
        <v>14</v>
      </c>
      <c r="K136" s="73" t="s">
        <v>14</v>
      </c>
      <c r="L136" s="72" t="s">
        <v>14</v>
      </c>
      <c r="M136" s="72" t="s">
        <v>14</v>
      </c>
      <c r="N136" s="72" t="s">
        <v>14</v>
      </c>
      <c r="O136" s="72" t="s">
        <v>14</v>
      </c>
      <c r="P136" s="72" t="s">
        <v>14</v>
      </c>
      <c r="Q136" s="72" t="s">
        <v>14</v>
      </c>
      <c r="R136" s="72" t="s">
        <v>14</v>
      </c>
      <c r="S136" s="72" t="s">
        <v>14</v>
      </c>
      <c r="T136" s="72" t="s">
        <v>14</v>
      </c>
      <c r="U136" s="72" t="s">
        <v>14</v>
      </c>
      <c r="V136" s="72" t="s">
        <v>14</v>
      </c>
      <c r="W136" s="73" t="s">
        <v>14</v>
      </c>
      <c r="X136" s="72" t="s">
        <v>14</v>
      </c>
      <c r="Y136" s="72" t="s">
        <v>14</v>
      </c>
      <c r="Z136" s="72" t="s">
        <v>14</v>
      </c>
      <c r="AA136" s="72" t="s">
        <v>14</v>
      </c>
      <c r="AB136" s="72" t="s">
        <v>14</v>
      </c>
      <c r="AC136" s="72" t="s">
        <v>14</v>
      </c>
      <c r="AD136" s="72" t="s">
        <v>14</v>
      </c>
      <c r="AE136" s="72" t="s">
        <v>14</v>
      </c>
      <c r="AF136" s="72" t="s">
        <v>14</v>
      </c>
      <c r="AG136" s="72" t="s">
        <v>14</v>
      </c>
      <c r="AH136" s="72" t="s">
        <v>14</v>
      </c>
      <c r="AI136" s="73" t="s">
        <v>14</v>
      </c>
      <c r="AJ136" s="72" t="s">
        <v>14</v>
      </c>
      <c r="AK136" s="72" t="s">
        <v>14</v>
      </c>
      <c r="AL136" s="72" t="s">
        <v>14</v>
      </c>
      <c r="AM136" s="72" t="s">
        <v>14</v>
      </c>
      <c r="AN136" s="72" t="s">
        <v>14</v>
      </c>
      <c r="AO136" s="72" t="s">
        <v>14</v>
      </c>
      <c r="AP136" s="72" t="s">
        <v>14</v>
      </c>
      <c r="AQ136" s="72" t="s">
        <v>14</v>
      </c>
      <c r="AR136" s="72" t="s">
        <v>14</v>
      </c>
      <c r="AS136" s="72" t="s">
        <v>14</v>
      </c>
      <c r="AT136" s="74" t="s">
        <v>14</v>
      </c>
      <c r="AU136" s="26"/>
    </row>
    <row r="137" spans="1:47" ht="15" thickBot="1" x14ac:dyDescent="0.25">
      <c r="A137" s="27"/>
      <c r="B137" s="27"/>
      <c r="C137" s="27"/>
      <c r="D137" s="27"/>
      <c r="E137" s="26"/>
      <c r="AU137" s="27"/>
    </row>
    <row r="138" spans="1:47" s="29" customFormat="1" ht="29.25" customHeight="1" thickBot="1" x14ac:dyDescent="0.25">
      <c r="A138" s="79" t="s">
        <v>37</v>
      </c>
      <c r="B138" s="80"/>
      <c r="C138" s="80"/>
      <c r="D138" s="81"/>
      <c r="E138" s="26"/>
      <c r="F138" s="82">
        <f>SUM(F139:F149)</f>
        <v>0</v>
      </c>
      <c r="G138" s="82">
        <f t="shared" ref="G138:AT138" si="12">SUM(G139:G149)</f>
        <v>0</v>
      </c>
      <c r="H138" s="83">
        <f t="shared" si="12"/>
        <v>0</v>
      </c>
      <c r="I138" s="83">
        <f t="shared" si="12"/>
        <v>0</v>
      </c>
      <c r="J138" s="84">
        <f t="shared" si="12"/>
        <v>0</v>
      </c>
      <c r="K138" s="82">
        <f t="shared" si="12"/>
        <v>0</v>
      </c>
      <c r="L138" s="83">
        <f t="shared" si="12"/>
        <v>0</v>
      </c>
      <c r="M138" s="83">
        <f t="shared" si="12"/>
        <v>0</v>
      </c>
      <c r="N138" s="83">
        <f t="shared" si="12"/>
        <v>0</v>
      </c>
      <c r="O138" s="83">
        <f t="shared" si="12"/>
        <v>0</v>
      </c>
      <c r="P138" s="83">
        <f t="shared" si="12"/>
        <v>0</v>
      </c>
      <c r="Q138" s="83">
        <f t="shared" si="12"/>
        <v>0</v>
      </c>
      <c r="R138" s="83">
        <f t="shared" si="12"/>
        <v>0</v>
      </c>
      <c r="S138" s="83">
        <f t="shared" si="12"/>
        <v>0</v>
      </c>
      <c r="T138" s="83">
        <f t="shared" si="12"/>
        <v>0</v>
      </c>
      <c r="U138" s="83">
        <f t="shared" si="12"/>
        <v>0</v>
      </c>
      <c r="V138" s="84">
        <f t="shared" si="12"/>
        <v>0</v>
      </c>
      <c r="W138" s="82">
        <f t="shared" si="12"/>
        <v>0</v>
      </c>
      <c r="X138" s="83">
        <f t="shared" si="12"/>
        <v>0</v>
      </c>
      <c r="Y138" s="83">
        <f t="shared" si="12"/>
        <v>0</v>
      </c>
      <c r="Z138" s="83">
        <f t="shared" si="12"/>
        <v>0</v>
      </c>
      <c r="AA138" s="83">
        <f t="shared" si="12"/>
        <v>0</v>
      </c>
      <c r="AB138" s="83">
        <f t="shared" si="12"/>
        <v>0</v>
      </c>
      <c r="AC138" s="83">
        <f t="shared" si="12"/>
        <v>0</v>
      </c>
      <c r="AD138" s="83">
        <f t="shared" si="12"/>
        <v>0</v>
      </c>
      <c r="AE138" s="83">
        <f t="shared" si="12"/>
        <v>0</v>
      </c>
      <c r="AF138" s="83">
        <f t="shared" si="12"/>
        <v>0</v>
      </c>
      <c r="AG138" s="83">
        <f t="shared" si="12"/>
        <v>0</v>
      </c>
      <c r="AH138" s="84">
        <f t="shared" si="12"/>
        <v>0</v>
      </c>
      <c r="AI138" s="82">
        <f t="shared" si="12"/>
        <v>0</v>
      </c>
      <c r="AJ138" s="83">
        <f t="shared" si="12"/>
        <v>0</v>
      </c>
      <c r="AK138" s="83">
        <f t="shared" si="12"/>
        <v>0</v>
      </c>
      <c r="AL138" s="83">
        <f t="shared" si="12"/>
        <v>0</v>
      </c>
      <c r="AM138" s="83">
        <f t="shared" si="12"/>
        <v>0</v>
      </c>
      <c r="AN138" s="83">
        <f t="shared" si="12"/>
        <v>0</v>
      </c>
      <c r="AO138" s="83">
        <f t="shared" si="12"/>
        <v>0</v>
      </c>
      <c r="AP138" s="83">
        <f t="shared" si="12"/>
        <v>0</v>
      </c>
      <c r="AQ138" s="83">
        <f t="shared" si="12"/>
        <v>0</v>
      </c>
      <c r="AR138" s="83">
        <f t="shared" si="12"/>
        <v>0</v>
      </c>
      <c r="AS138" s="83">
        <f t="shared" si="12"/>
        <v>0</v>
      </c>
      <c r="AT138" s="84">
        <f t="shared" si="12"/>
        <v>0</v>
      </c>
      <c r="AU138" s="28"/>
    </row>
    <row r="139" spans="1:47" ht="14.25" customHeight="1" x14ac:dyDescent="0.2">
      <c r="A139" s="471"/>
      <c r="B139" s="30" t="s">
        <v>77</v>
      </c>
      <c r="C139" s="31" t="s">
        <v>71</v>
      </c>
      <c r="D139" s="474" t="s">
        <v>54</v>
      </c>
      <c r="E139" s="26"/>
      <c r="F139" s="32"/>
      <c r="G139" s="32"/>
      <c r="H139" s="33"/>
      <c r="I139" s="33"/>
      <c r="J139" s="34"/>
      <c r="K139" s="32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4"/>
      <c r="W139" s="32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4"/>
      <c r="AI139" s="32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4"/>
      <c r="AU139" s="45"/>
    </row>
    <row r="140" spans="1:47" ht="14.25" customHeight="1" x14ac:dyDescent="0.2">
      <c r="A140" s="472"/>
      <c r="B140" s="30" t="s">
        <v>78</v>
      </c>
      <c r="C140" s="31" t="s">
        <v>72</v>
      </c>
      <c r="D140" s="475"/>
      <c r="E140" s="26"/>
      <c r="F140" s="37"/>
      <c r="G140" s="37"/>
      <c r="H140" s="38"/>
      <c r="I140" s="38"/>
      <c r="J140" s="39"/>
      <c r="K140" s="37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9"/>
      <c r="W140" s="37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9"/>
      <c r="AI140" s="37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9"/>
      <c r="AU140" s="45"/>
    </row>
    <row r="141" spans="1:47" ht="14.25" customHeight="1" x14ac:dyDescent="0.2">
      <c r="A141" s="472"/>
      <c r="B141" s="30" t="s">
        <v>79</v>
      </c>
      <c r="C141" s="31" t="s">
        <v>73</v>
      </c>
      <c r="D141" s="475"/>
      <c r="E141" s="26"/>
      <c r="F141" s="37"/>
      <c r="G141" s="37"/>
      <c r="H141" s="38"/>
      <c r="I141" s="38"/>
      <c r="J141" s="39"/>
      <c r="K141" s="37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9"/>
      <c r="W141" s="37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9"/>
      <c r="AI141" s="37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9"/>
      <c r="AU141" s="45"/>
    </row>
    <row r="142" spans="1:47" ht="14.25" customHeight="1" x14ac:dyDescent="0.2">
      <c r="A142" s="472"/>
      <c r="B142" s="30" t="s">
        <v>80</v>
      </c>
      <c r="C142" s="31" t="s">
        <v>74</v>
      </c>
      <c r="D142" s="475"/>
      <c r="E142" s="26"/>
      <c r="F142" s="37"/>
      <c r="G142" s="37"/>
      <c r="H142" s="38"/>
      <c r="I142" s="38"/>
      <c r="J142" s="39"/>
      <c r="K142" s="37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9"/>
      <c r="W142" s="37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9"/>
      <c r="AI142" s="37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9"/>
      <c r="AU142" s="45"/>
    </row>
    <row r="143" spans="1:47" s="29" customFormat="1" ht="14.25" customHeight="1" x14ac:dyDescent="0.2">
      <c r="A143" s="472"/>
      <c r="B143" s="30" t="s">
        <v>81</v>
      </c>
      <c r="C143" s="31" t="s">
        <v>75</v>
      </c>
      <c r="D143" s="475"/>
      <c r="E143" s="26"/>
      <c r="F143" s="37"/>
      <c r="G143" s="37"/>
      <c r="H143" s="38"/>
      <c r="I143" s="38"/>
      <c r="J143" s="39"/>
      <c r="K143" s="37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9"/>
      <c r="W143" s="37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9"/>
      <c r="AI143" s="37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9"/>
      <c r="AU143" s="28"/>
    </row>
    <row r="144" spans="1:47" s="29" customFormat="1" ht="14.25" customHeight="1" x14ac:dyDescent="0.2">
      <c r="A144" s="472"/>
      <c r="B144" s="30" t="s">
        <v>82</v>
      </c>
      <c r="C144" s="31" t="s">
        <v>76</v>
      </c>
      <c r="D144" s="475"/>
      <c r="E144" s="26"/>
      <c r="F144" s="219"/>
      <c r="G144" s="219"/>
      <c r="H144" s="221"/>
      <c r="I144" s="221"/>
      <c r="J144" s="220"/>
      <c r="K144" s="219"/>
      <c r="L144" s="221"/>
      <c r="M144" s="221"/>
      <c r="N144" s="221"/>
      <c r="O144" s="221"/>
      <c r="P144" s="221"/>
      <c r="Q144" s="221"/>
      <c r="R144" s="221"/>
      <c r="S144" s="221"/>
      <c r="T144" s="221"/>
      <c r="U144" s="221"/>
      <c r="V144" s="220"/>
      <c r="W144" s="219"/>
      <c r="X144" s="221"/>
      <c r="Y144" s="221"/>
      <c r="Z144" s="221"/>
      <c r="AA144" s="221"/>
      <c r="AB144" s="221"/>
      <c r="AC144" s="221"/>
      <c r="AD144" s="221"/>
      <c r="AE144" s="221"/>
      <c r="AF144" s="221"/>
      <c r="AG144" s="221"/>
      <c r="AH144" s="220"/>
      <c r="AI144" s="219"/>
      <c r="AJ144" s="221"/>
      <c r="AK144" s="221"/>
      <c r="AL144" s="221"/>
      <c r="AM144" s="221"/>
      <c r="AN144" s="221"/>
      <c r="AO144" s="221"/>
      <c r="AP144" s="221"/>
      <c r="AQ144" s="221"/>
      <c r="AR144" s="221"/>
      <c r="AS144" s="221"/>
      <c r="AT144" s="220"/>
      <c r="AU144" s="28"/>
    </row>
    <row r="145" spans="1:47" s="29" customFormat="1" ht="14.25" customHeight="1" x14ac:dyDescent="0.2">
      <c r="A145" s="472"/>
      <c r="B145" s="30" t="s">
        <v>88</v>
      </c>
      <c r="C145" s="31" t="s">
        <v>83</v>
      </c>
      <c r="D145" s="475"/>
      <c r="E145" s="26"/>
      <c r="F145" s="219"/>
      <c r="G145" s="219"/>
      <c r="H145" s="221"/>
      <c r="I145" s="221"/>
      <c r="J145" s="220"/>
      <c r="K145" s="219"/>
      <c r="L145" s="221"/>
      <c r="M145" s="221"/>
      <c r="N145" s="221"/>
      <c r="O145" s="221"/>
      <c r="P145" s="221"/>
      <c r="Q145" s="221"/>
      <c r="R145" s="221"/>
      <c r="S145" s="221"/>
      <c r="T145" s="221"/>
      <c r="U145" s="221"/>
      <c r="V145" s="220"/>
      <c r="W145" s="219"/>
      <c r="X145" s="221"/>
      <c r="Y145" s="221"/>
      <c r="Z145" s="221"/>
      <c r="AA145" s="221"/>
      <c r="AB145" s="221"/>
      <c r="AC145" s="221"/>
      <c r="AD145" s="221"/>
      <c r="AE145" s="221"/>
      <c r="AF145" s="221"/>
      <c r="AG145" s="221"/>
      <c r="AH145" s="220"/>
      <c r="AI145" s="219"/>
      <c r="AJ145" s="221"/>
      <c r="AK145" s="221"/>
      <c r="AL145" s="221"/>
      <c r="AM145" s="221"/>
      <c r="AN145" s="221"/>
      <c r="AO145" s="221"/>
      <c r="AP145" s="221"/>
      <c r="AQ145" s="221"/>
      <c r="AR145" s="221"/>
      <c r="AS145" s="221"/>
      <c r="AT145" s="220"/>
      <c r="AU145" s="28"/>
    </row>
    <row r="146" spans="1:47" s="29" customFormat="1" ht="14.25" customHeight="1" x14ac:dyDescent="0.2">
      <c r="A146" s="472"/>
      <c r="B146" s="30" t="s">
        <v>89</v>
      </c>
      <c r="C146" s="31" t="s">
        <v>84</v>
      </c>
      <c r="D146" s="475"/>
      <c r="E146" s="26"/>
      <c r="F146" s="219"/>
      <c r="G146" s="219"/>
      <c r="H146" s="221"/>
      <c r="I146" s="221"/>
      <c r="J146" s="220"/>
      <c r="K146" s="219"/>
      <c r="L146" s="221"/>
      <c r="M146" s="221"/>
      <c r="N146" s="221"/>
      <c r="O146" s="221"/>
      <c r="P146" s="221"/>
      <c r="Q146" s="221"/>
      <c r="R146" s="221"/>
      <c r="S146" s="221"/>
      <c r="T146" s="221"/>
      <c r="U146" s="221"/>
      <c r="V146" s="220"/>
      <c r="W146" s="219"/>
      <c r="X146" s="221"/>
      <c r="Y146" s="221"/>
      <c r="Z146" s="221"/>
      <c r="AA146" s="221"/>
      <c r="AB146" s="221"/>
      <c r="AC146" s="221"/>
      <c r="AD146" s="221"/>
      <c r="AE146" s="221"/>
      <c r="AF146" s="221"/>
      <c r="AG146" s="221"/>
      <c r="AH146" s="220"/>
      <c r="AI146" s="219"/>
      <c r="AJ146" s="221"/>
      <c r="AK146" s="221"/>
      <c r="AL146" s="221"/>
      <c r="AM146" s="221"/>
      <c r="AN146" s="221"/>
      <c r="AO146" s="221"/>
      <c r="AP146" s="221"/>
      <c r="AQ146" s="221"/>
      <c r="AR146" s="221"/>
      <c r="AS146" s="221"/>
      <c r="AT146" s="220"/>
      <c r="AU146" s="28"/>
    </row>
    <row r="147" spans="1:47" s="29" customFormat="1" ht="14.25" customHeight="1" x14ac:dyDescent="0.2">
      <c r="A147" s="472"/>
      <c r="B147" s="30" t="s">
        <v>90</v>
      </c>
      <c r="C147" s="31" t="s">
        <v>85</v>
      </c>
      <c r="D147" s="475"/>
      <c r="E147" s="26"/>
      <c r="F147" s="219"/>
      <c r="G147" s="219"/>
      <c r="H147" s="221"/>
      <c r="I147" s="221"/>
      <c r="J147" s="220"/>
      <c r="K147" s="219"/>
      <c r="L147" s="221"/>
      <c r="M147" s="221"/>
      <c r="N147" s="221"/>
      <c r="O147" s="221"/>
      <c r="P147" s="221"/>
      <c r="Q147" s="221"/>
      <c r="R147" s="221"/>
      <c r="S147" s="221"/>
      <c r="T147" s="221"/>
      <c r="U147" s="221"/>
      <c r="V147" s="220"/>
      <c r="W147" s="219"/>
      <c r="X147" s="221"/>
      <c r="Y147" s="221"/>
      <c r="Z147" s="221"/>
      <c r="AA147" s="221"/>
      <c r="AB147" s="221"/>
      <c r="AC147" s="221"/>
      <c r="AD147" s="221"/>
      <c r="AE147" s="221"/>
      <c r="AF147" s="221"/>
      <c r="AG147" s="221"/>
      <c r="AH147" s="220"/>
      <c r="AI147" s="219"/>
      <c r="AJ147" s="221"/>
      <c r="AK147" s="221"/>
      <c r="AL147" s="221"/>
      <c r="AM147" s="221"/>
      <c r="AN147" s="221"/>
      <c r="AO147" s="221"/>
      <c r="AP147" s="221"/>
      <c r="AQ147" s="221"/>
      <c r="AR147" s="221"/>
      <c r="AS147" s="221"/>
      <c r="AT147" s="220"/>
      <c r="AU147" s="28"/>
    </row>
    <row r="148" spans="1:47" s="29" customFormat="1" ht="14.25" customHeight="1" x14ac:dyDescent="0.2">
      <c r="A148" s="472"/>
      <c r="B148" s="35" t="s">
        <v>91</v>
      </c>
      <c r="C148" s="36" t="s">
        <v>86</v>
      </c>
      <c r="D148" s="475"/>
      <c r="E148" s="26"/>
      <c r="F148" s="219"/>
      <c r="G148" s="219"/>
      <c r="H148" s="221"/>
      <c r="I148" s="221"/>
      <c r="J148" s="220"/>
      <c r="K148" s="219"/>
      <c r="L148" s="221"/>
      <c r="M148" s="221"/>
      <c r="N148" s="221"/>
      <c r="O148" s="221"/>
      <c r="P148" s="221"/>
      <c r="Q148" s="221"/>
      <c r="R148" s="221"/>
      <c r="S148" s="221"/>
      <c r="T148" s="221"/>
      <c r="U148" s="221"/>
      <c r="V148" s="220"/>
      <c r="W148" s="219"/>
      <c r="X148" s="221"/>
      <c r="Y148" s="221"/>
      <c r="Z148" s="221"/>
      <c r="AA148" s="221"/>
      <c r="AB148" s="221"/>
      <c r="AC148" s="221"/>
      <c r="AD148" s="221"/>
      <c r="AE148" s="221"/>
      <c r="AF148" s="221"/>
      <c r="AG148" s="221"/>
      <c r="AH148" s="220"/>
      <c r="AI148" s="219"/>
      <c r="AJ148" s="221"/>
      <c r="AK148" s="221"/>
      <c r="AL148" s="221"/>
      <c r="AM148" s="221"/>
      <c r="AN148" s="221"/>
      <c r="AO148" s="221"/>
      <c r="AP148" s="221"/>
      <c r="AQ148" s="221"/>
      <c r="AR148" s="221"/>
      <c r="AS148" s="221"/>
      <c r="AT148" s="220"/>
      <c r="AU148" s="28"/>
    </row>
    <row r="149" spans="1:47" s="29" customFormat="1" ht="14.25" customHeight="1" thickBot="1" x14ac:dyDescent="0.25">
      <c r="A149" s="473"/>
      <c r="B149" s="40" t="s">
        <v>92</v>
      </c>
      <c r="C149" s="41" t="s">
        <v>87</v>
      </c>
      <c r="D149" s="476"/>
      <c r="E149" s="26"/>
      <c r="F149" s="42"/>
      <c r="G149" s="42"/>
      <c r="H149" s="43"/>
      <c r="I149" s="43"/>
      <c r="J149" s="44"/>
      <c r="K149" s="42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4"/>
      <c r="W149" s="42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4"/>
      <c r="AI149" s="42"/>
      <c r="AJ149" s="43"/>
      <c r="AK149" s="43"/>
      <c r="AL149" s="43"/>
      <c r="AM149" s="43"/>
      <c r="AN149" s="43"/>
      <c r="AO149" s="43"/>
      <c r="AP149" s="43"/>
      <c r="AQ149" s="43"/>
      <c r="AR149" s="43"/>
      <c r="AS149" s="43"/>
      <c r="AT149" s="44"/>
      <c r="AU149" s="28"/>
    </row>
    <row r="150" spans="1:47" ht="15" thickBot="1" x14ac:dyDescent="0.25">
      <c r="A150" s="27"/>
      <c r="B150" s="27"/>
      <c r="C150" s="27"/>
      <c r="D150" s="27"/>
      <c r="E150" s="26"/>
      <c r="AU150" s="27"/>
    </row>
    <row r="151" spans="1:47" s="29" customFormat="1" ht="29.25" customHeight="1" thickBot="1" x14ac:dyDescent="0.25">
      <c r="A151" s="79" t="s">
        <v>95</v>
      </c>
      <c r="B151" s="80"/>
      <c r="C151" s="80"/>
      <c r="D151" s="81"/>
      <c r="E151" s="26"/>
      <c r="F151" s="82">
        <f>SUM(F152:F162)</f>
        <v>0</v>
      </c>
      <c r="G151" s="82">
        <f t="shared" ref="G151:AT151" si="13">SUM(G152:G162)</f>
        <v>0</v>
      </c>
      <c r="H151" s="83">
        <f t="shared" si="13"/>
        <v>0</v>
      </c>
      <c r="I151" s="83">
        <f t="shared" si="13"/>
        <v>0</v>
      </c>
      <c r="J151" s="84">
        <f t="shared" si="13"/>
        <v>0</v>
      </c>
      <c r="K151" s="82">
        <f t="shared" si="13"/>
        <v>0</v>
      </c>
      <c r="L151" s="83">
        <f t="shared" si="13"/>
        <v>0</v>
      </c>
      <c r="M151" s="83">
        <f t="shared" si="13"/>
        <v>0</v>
      </c>
      <c r="N151" s="83">
        <f t="shared" si="13"/>
        <v>0</v>
      </c>
      <c r="O151" s="83">
        <f t="shared" si="13"/>
        <v>0</v>
      </c>
      <c r="P151" s="83">
        <f t="shared" si="13"/>
        <v>0</v>
      </c>
      <c r="Q151" s="83">
        <f t="shared" si="13"/>
        <v>0</v>
      </c>
      <c r="R151" s="83">
        <f t="shared" si="13"/>
        <v>0</v>
      </c>
      <c r="S151" s="83">
        <f t="shared" si="13"/>
        <v>0</v>
      </c>
      <c r="T151" s="83">
        <f t="shared" si="13"/>
        <v>0</v>
      </c>
      <c r="U151" s="83">
        <f t="shared" si="13"/>
        <v>0</v>
      </c>
      <c r="V151" s="84">
        <f t="shared" si="13"/>
        <v>0</v>
      </c>
      <c r="W151" s="82">
        <f t="shared" si="13"/>
        <v>0</v>
      </c>
      <c r="X151" s="83">
        <f t="shared" si="13"/>
        <v>0</v>
      </c>
      <c r="Y151" s="83">
        <f t="shared" si="13"/>
        <v>0</v>
      </c>
      <c r="Z151" s="83">
        <f t="shared" si="13"/>
        <v>0</v>
      </c>
      <c r="AA151" s="83">
        <f t="shared" si="13"/>
        <v>0</v>
      </c>
      <c r="AB151" s="83">
        <f t="shared" si="13"/>
        <v>0</v>
      </c>
      <c r="AC151" s="83">
        <f t="shared" si="13"/>
        <v>0</v>
      </c>
      <c r="AD151" s="83">
        <f t="shared" si="13"/>
        <v>0</v>
      </c>
      <c r="AE151" s="83">
        <f t="shared" si="13"/>
        <v>0</v>
      </c>
      <c r="AF151" s="83">
        <f t="shared" si="13"/>
        <v>0</v>
      </c>
      <c r="AG151" s="83">
        <f t="shared" si="13"/>
        <v>0</v>
      </c>
      <c r="AH151" s="84">
        <f t="shared" si="13"/>
        <v>0</v>
      </c>
      <c r="AI151" s="82">
        <f t="shared" si="13"/>
        <v>0</v>
      </c>
      <c r="AJ151" s="83">
        <f t="shared" si="13"/>
        <v>0</v>
      </c>
      <c r="AK151" s="83">
        <f t="shared" si="13"/>
        <v>0</v>
      </c>
      <c r="AL151" s="83">
        <f t="shared" si="13"/>
        <v>0</v>
      </c>
      <c r="AM151" s="83">
        <f t="shared" si="13"/>
        <v>0</v>
      </c>
      <c r="AN151" s="83">
        <f t="shared" si="13"/>
        <v>0</v>
      </c>
      <c r="AO151" s="83">
        <f t="shared" si="13"/>
        <v>0</v>
      </c>
      <c r="AP151" s="83">
        <f t="shared" si="13"/>
        <v>0</v>
      </c>
      <c r="AQ151" s="83">
        <f t="shared" si="13"/>
        <v>0</v>
      </c>
      <c r="AR151" s="83">
        <f t="shared" si="13"/>
        <v>0</v>
      </c>
      <c r="AS151" s="83">
        <f t="shared" si="13"/>
        <v>0</v>
      </c>
      <c r="AT151" s="84">
        <f t="shared" si="13"/>
        <v>0</v>
      </c>
      <c r="AU151" s="28"/>
    </row>
    <row r="152" spans="1:47" ht="14.25" customHeight="1" x14ac:dyDescent="0.2">
      <c r="A152" s="471"/>
      <c r="B152" s="30" t="s">
        <v>77</v>
      </c>
      <c r="C152" s="31" t="s">
        <v>71</v>
      </c>
      <c r="D152" s="474" t="s">
        <v>54</v>
      </c>
      <c r="E152" s="26"/>
      <c r="F152" s="32"/>
      <c r="G152" s="32"/>
      <c r="H152" s="33"/>
      <c r="I152" s="33"/>
      <c r="J152" s="34"/>
      <c r="K152" s="32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4"/>
      <c r="W152" s="32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4"/>
      <c r="AI152" s="32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4"/>
      <c r="AU152" s="45"/>
    </row>
    <row r="153" spans="1:47" ht="14.25" customHeight="1" x14ac:dyDescent="0.2">
      <c r="A153" s="472"/>
      <c r="B153" s="30" t="s">
        <v>78</v>
      </c>
      <c r="C153" s="31" t="s">
        <v>72</v>
      </c>
      <c r="D153" s="475"/>
      <c r="E153" s="26"/>
      <c r="F153" s="37"/>
      <c r="G153" s="37"/>
      <c r="H153" s="38"/>
      <c r="I153" s="38"/>
      <c r="J153" s="39"/>
      <c r="K153" s="37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9"/>
      <c r="W153" s="37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9"/>
      <c r="AI153" s="37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9"/>
      <c r="AU153" s="45"/>
    </row>
    <row r="154" spans="1:47" ht="14.25" customHeight="1" x14ac:dyDescent="0.2">
      <c r="A154" s="472"/>
      <c r="B154" s="30" t="s">
        <v>79</v>
      </c>
      <c r="C154" s="31" t="s">
        <v>73</v>
      </c>
      <c r="D154" s="475"/>
      <c r="E154" s="26"/>
      <c r="F154" s="37"/>
      <c r="G154" s="37"/>
      <c r="H154" s="38"/>
      <c r="I154" s="38"/>
      <c r="J154" s="39"/>
      <c r="K154" s="37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9"/>
      <c r="W154" s="37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9"/>
      <c r="AI154" s="37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9"/>
      <c r="AU154" s="45"/>
    </row>
    <row r="155" spans="1:47" ht="14.25" customHeight="1" x14ac:dyDescent="0.2">
      <c r="A155" s="472"/>
      <c r="B155" s="30" t="s">
        <v>80</v>
      </c>
      <c r="C155" s="31" t="s">
        <v>74</v>
      </c>
      <c r="D155" s="475"/>
      <c r="E155" s="26"/>
      <c r="F155" s="37"/>
      <c r="G155" s="37"/>
      <c r="H155" s="38"/>
      <c r="I155" s="38"/>
      <c r="J155" s="39"/>
      <c r="K155" s="37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9"/>
      <c r="W155" s="37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9"/>
      <c r="AI155" s="37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9"/>
      <c r="AU155" s="45"/>
    </row>
    <row r="156" spans="1:47" s="29" customFormat="1" ht="14.25" customHeight="1" x14ac:dyDescent="0.2">
      <c r="A156" s="472"/>
      <c r="B156" s="30" t="s">
        <v>81</v>
      </c>
      <c r="C156" s="31" t="s">
        <v>75</v>
      </c>
      <c r="D156" s="475"/>
      <c r="E156" s="26"/>
      <c r="F156" s="37"/>
      <c r="G156" s="37"/>
      <c r="H156" s="38"/>
      <c r="I156" s="38"/>
      <c r="J156" s="39"/>
      <c r="K156" s="37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9"/>
      <c r="W156" s="37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9"/>
      <c r="AI156" s="37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9"/>
      <c r="AU156" s="28"/>
    </row>
    <row r="157" spans="1:47" s="29" customFormat="1" ht="14.25" customHeight="1" x14ac:dyDescent="0.2">
      <c r="A157" s="472"/>
      <c r="B157" s="30" t="s">
        <v>82</v>
      </c>
      <c r="C157" s="31" t="s">
        <v>76</v>
      </c>
      <c r="D157" s="475"/>
      <c r="E157" s="26"/>
      <c r="F157" s="219"/>
      <c r="G157" s="219"/>
      <c r="H157" s="221"/>
      <c r="I157" s="221"/>
      <c r="J157" s="220"/>
      <c r="K157" s="219"/>
      <c r="L157" s="221"/>
      <c r="M157" s="221"/>
      <c r="N157" s="221"/>
      <c r="O157" s="221"/>
      <c r="P157" s="221"/>
      <c r="Q157" s="221"/>
      <c r="R157" s="221"/>
      <c r="S157" s="221"/>
      <c r="T157" s="221"/>
      <c r="U157" s="221"/>
      <c r="V157" s="220"/>
      <c r="W157" s="219"/>
      <c r="X157" s="221"/>
      <c r="Y157" s="221"/>
      <c r="Z157" s="221"/>
      <c r="AA157" s="221"/>
      <c r="AB157" s="221"/>
      <c r="AC157" s="221"/>
      <c r="AD157" s="221"/>
      <c r="AE157" s="221"/>
      <c r="AF157" s="221"/>
      <c r="AG157" s="221"/>
      <c r="AH157" s="220"/>
      <c r="AI157" s="219"/>
      <c r="AJ157" s="221"/>
      <c r="AK157" s="221"/>
      <c r="AL157" s="221"/>
      <c r="AM157" s="221"/>
      <c r="AN157" s="221"/>
      <c r="AO157" s="221"/>
      <c r="AP157" s="221"/>
      <c r="AQ157" s="221"/>
      <c r="AR157" s="221"/>
      <c r="AS157" s="221"/>
      <c r="AT157" s="220"/>
      <c r="AU157" s="28"/>
    </row>
    <row r="158" spans="1:47" s="29" customFormat="1" ht="14.25" customHeight="1" x14ac:dyDescent="0.2">
      <c r="A158" s="472"/>
      <c r="B158" s="30" t="s">
        <v>88</v>
      </c>
      <c r="C158" s="31" t="s">
        <v>83</v>
      </c>
      <c r="D158" s="475"/>
      <c r="E158" s="26"/>
      <c r="F158" s="219"/>
      <c r="G158" s="219"/>
      <c r="H158" s="221"/>
      <c r="I158" s="221"/>
      <c r="J158" s="220"/>
      <c r="K158" s="219"/>
      <c r="L158" s="221"/>
      <c r="M158" s="221"/>
      <c r="N158" s="221"/>
      <c r="O158" s="221"/>
      <c r="P158" s="221"/>
      <c r="Q158" s="221"/>
      <c r="R158" s="221"/>
      <c r="S158" s="221"/>
      <c r="T158" s="221"/>
      <c r="U158" s="221"/>
      <c r="V158" s="220"/>
      <c r="W158" s="219"/>
      <c r="X158" s="221"/>
      <c r="Y158" s="221"/>
      <c r="Z158" s="221"/>
      <c r="AA158" s="221"/>
      <c r="AB158" s="221"/>
      <c r="AC158" s="221"/>
      <c r="AD158" s="221"/>
      <c r="AE158" s="221"/>
      <c r="AF158" s="221"/>
      <c r="AG158" s="221"/>
      <c r="AH158" s="220"/>
      <c r="AI158" s="219"/>
      <c r="AJ158" s="221"/>
      <c r="AK158" s="221"/>
      <c r="AL158" s="221"/>
      <c r="AM158" s="221"/>
      <c r="AN158" s="221"/>
      <c r="AO158" s="221"/>
      <c r="AP158" s="221"/>
      <c r="AQ158" s="221"/>
      <c r="AR158" s="221"/>
      <c r="AS158" s="221"/>
      <c r="AT158" s="220"/>
      <c r="AU158" s="28"/>
    </row>
    <row r="159" spans="1:47" s="29" customFormat="1" ht="14.25" customHeight="1" x14ac:dyDescent="0.2">
      <c r="A159" s="472"/>
      <c r="B159" s="30" t="s">
        <v>89</v>
      </c>
      <c r="C159" s="31" t="s">
        <v>84</v>
      </c>
      <c r="D159" s="475"/>
      <c r="E159" s="26"/>
      <c r="F159" s="219"/>
      <c r="G159" s="219"/>
      <c r="H159" s="221"/>
      <c r="I159" s="221"/>
      <c r="J159" s="220"/>
      <c r="K159" s="219"/>
      <c r="L159" s="221"/>
      <c r="M159" s="221"/>
      <c r="N159" s="221"/>
      <c r="O159" s="221"/>
      <c r="P159" s="221"/>
      <c r="Q159" s="221"/>
      <c r="R159" s="221"/>
      <c r="S159" s="221"/>
      <c r="T159" s="221"/>
      <c r="U159" s="221"/>
      <c r="V159" s="220"/>
      <c r="W159" s="219"/>
      <c r="X159" s="221"/>
      <c r="Y159" s="221"/>
      <c r="Z159" s="221"/>
      <c r="AA159" s="221"/>
      <c r="AB159" s="221"/>
      <c r="AC159" s="221"/>
      <c r="AD159" s="221"/>
      <c r="AE159" s="221"/>
      <c r="AF159" s="221"/>
      <c r="AG159" s="221"/>
      <c r="AH159" s="220"/>
      <c r="AI159" s="219"/>
      <c r="AJ159" s="221"/>
      <c r="AK159" s="221"/>
      <c r="AL159" s="221"/>
      <c r="AM159" s="221"/>
      <c r="AN159" s="221"/>
      <c r="AO159" s="221"/>
      <c r="AP159" s="221"/>
      <c r="AQ159" s="221"/>
      <c r="AR159" s="221"/>
      <c r="AS159" s="221"/>
      <c r="AT159" s="220"/>
      <c r="AU159" s="28"/>
    </row>
    <row r="160" spans="1:47" s="29" customFormat="1" ht="14.25" customHeight="1" x14ac:dyDescent="0.2">
      <c r="A160" s="472"/>
      <c r="B160" s="30" t="s">
        <v>90</v>
      </c>
      <c r="C160" s="31" t="s">
        <v>85</v>
      </c>
      <c r="D160" s="475"/>
      <c r="E160" s="26"/>
      <c r="F160" s="219"/>
      <c r="G160" s="219"/>
      <c r="H160" s="221"/>
      <c r="I160" s="221"/>
      <c r="J160" s="220"/>
      <c r="K160" s="219"/>
      <c r="L160" s="221"/>
      <c r="M160" s="221"/>
      <c r="N160" s="221"/>
      <c r="O160" s="221"/>
      <c r="P160" s="221"/>
      <c r="Q160" s="221"/>
      <c r="R160" s="221"/>
      <c r="S160" s="221"/>
      <c r="T160" s="221"/>
      <c r="U160" s="221"/>
      <c r="V160" s="220"/>
      <c r="W160" s="219"/>
      <c r="X160" s="221"/>
      <c r="Y160" s="221"/>
      <c r="Z160" s="221"/>
      <c r="AA160" s="221"/>
      <c r="AB160" s="221"/>
      <c r="AC160" s="221"/>
      <c r="AD160" s="221"/>
      <c r="AE160" s="221"/>
      <c r="AF160" s="221"/>
      <c r="AG160" s="221"/>
      <c r="AH160" s="220"/>
      <c r="AI160" s="219"/>
      <c r="AJ160" s="221"/>
      <c r="AK160" s="221"/>
      <c r="AL160" s="221"/>
      <c r="AM160" s="221"/>
      <c r="AN160" s="221"/>
      <c r="AO160" s="221"/>
      <c r="AP160" s="221"/>
      <c r="AQ160" s="221"/>
      <c r="AR160" s="221"/>
      <c r="AS160" s="221"/>
      <c r="AT160" s="220"/>
      <c r="AU160" s="28"/>
    </row>
    <row r="161" spans="1:47" s="29" customFormat="1" ht="14.25" customHeight="1" x14ac:dyDescent="0.2">
      <c r="A161" s="472"/>
      <c r="B161" s="35" t="s">
        <v>91</v>
      </c>
      <c r="C161" s="36" t="s">
        <v>86</v>
      </c>
      <c r="D161" s="475"/>
      <c r="E161" s="26"/>
      <c r="F161" s="219"/>
      <c r="G161" s="219"/>
      <c r="H161" s="221"/>
      <c r="I161" s="221"/>
      <c r="J161" s="220"/>
      <c r="K161" s="219"/>
      <c r="L161" s="221"/>
      <c r="M161" s="221"/>
      <c r="N161" s="221"/>
      <c r="O161" s="221"/>
      <c r="P161" s="221"/>
      <c r="Q161" s="221"/>
      <c r="R161" s="221"/>
      <c r="S161" s="221"/>
      <c r="T161" s="221"/>
      <c r="U161" s="221"/>
      <c r="V161" s="220"/>
      <c r="W161" s="219"/>
      <c r="X161" s="221"/>
      <c r="Y161" s="221"/>
      <c r="Z161" s="221"/>
      <c r="AA161" s="221"/>
      <c r="AB161" s="221"/>
      <c r="AC161" s="221"/>
      <c r="AD161" s="221"/>
      <c r="AE161" s="221"/>
      <c r="AF161" s="221"/>
      <c r="AG161" s="221"/>
      <c r="AH161" s="220"/>
      <c r="AI161" s="219"/>
      <c r="AJ161" s="221"/>
      <c r="AK161" s="221"/>
      <c r="AL161" s="221"/>
      <c r="AM161" s="221"/>
      <c r="AN161" s="221"/>
      <c r="AO161" s="221"/>
      <c r="AP161" s="221"/>
      <c r="AQ161" s="221"/>
      <c r="AR161" s="221"/>
      <c r="AS161" s="221"/>
      <c r="AT161" s="220"/>
      <c r="AU161" s="28"/>
    </row>
    <row r="162" spans="1:47" s="29" customFormat="1" ht="14.25" customHeight="1" thickBot="1" x14ac:dyDescent="0.25">
      <c r="A162" s="473"/>
      <c r="B162" s="40" t="s">
        <v>92</v>
      </c>
      <c r="C162" s="41" t="s">
        <v>87</v>
      </c>
      <c r="D162" s="476"/>
      <c r="E162" s="26"/>
      <c r="F162" s="42"/>
      <c r="G162" s="42"/>
      <c r="H162" s="43"/>
      <c r="I162" s="43"/>
      <c r="J162" s="44"/>
      <c r="K162" s="42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4"/>
      <c r="W162" s="42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4"/>
      <c r="AI162" s="42"/>
      <c r="AJ162" s="43"/>
      <c r="AK162" s="43"/>
      <c r="AL162" s="43"/>
      <c r="AM162" s="43"/>
      <c r="AN162" s="43"/>
      <c r="AO162" s="43"/>
      <c r="AP162" s="43"/>
      <c r="AQ162" s="43"/>
      <c r="AR162" s="43"/>
      <c r="AS162" s="43"/>
      <c r="AT162" s="44"/>
      <c r="AU162" s="28"/>
    </row>
    <row r="163" spans="1:47" ht="15" thickBot="1" x14ac:dyDescent="0.25">
      <c r="A163" s="27"/>
      <c r="B163" s="27"/>
      <c r="C163" s="27"/>
      <c r="D163" s="27"/>
      <c r="E163" s="26"/>
      <c r="AU163" s="27"/>
    </row>
    <row r="164" spans="1:47" s="29" customFormat="1" ht="29.25" customHeight="1" thickBot="1" x14ac:dyDescent="0.25">
      <c r="A164" s="79" t="s">
        <v>94</v>
      </c>
      <c r="B164" s="80"/>
      <c r="C164" s="80"/>
      <c r="D164" s="81"/>
      <c r="E164" s="26"/>
      <c r="F164" s="82">
        <f>SUM(F165:F175)</f>
        <v>0</v>
      </c>
      <c r="G164" s="82">
        <f t="shared" ref="G164" si="14">SUM(G165:G175)</f>
        <v>0</v>
      </c>
      <c r="H164" s="83">
        <f>SUM(H165:H175)</f>
        <v>0</v>
      </c>
      <c r="I164" s="83">
        <f t="shared" ref="I164:AT164" si="15">SUM(I165:I175)</f>
        <v>0</v>
      </c>
      <c r="J164" s="84">
        <f t="shared" si="15"/>
        <v>0</v>
      </c>
      <c r="K164" s="82">
        <f t="shared" si="15"/>
        <v>0</v>
      </c>
      <c r="L164" s="83">
        <f t="shared" si="15"/>
        <v>0</v>
      </c>
      <c r="M164" s="83">
        <f t="shared" si="15"/>
        <v>0</v>
      </c>
      <c r="N164" s="83">
        <f t="shared" si="15"/>
        <v>0</v>
      </c>
      <c r="O164" s="83">
        <f t="shared" si="15"/>
        <v>0</v>
      </c>
      <c r="P164" s="83">
        <f t="shared" si="15"/>
        <v>0</v>
      </c>
      <c r="Q164" s="83">
        <f t="shared" si="15"/>
        <v>0</v>
      </c>
      <c r="R164" s="83">
        <f t="shared" si="15"/>
        <v>0</v>
      </c>
      <c r="S164" s="83">
        <f t="shared" si="15"/>
        <v>0</v>
      </c>
      <c r="T164" s="83">
        <f t="shared" si="15"/>
        <v>0</v>
      </c>
      <c r="U164" s="83">
        <f t="shared" si="15"/>
        <v>0</v>
      </c>
      <c r="V164" s="84">
        <f t="shared" si="15"/>
        <v>0</v>
      </c>
      <c r="W164" s="82">
        <f t="shared" si="15"/>
        <v>0</v>
      </c>
      <c r="X164" s="83">
        <f t="shared" si="15"/>
        <v>0</v>
      </c>
      <c r="Y164" s="83">
        <f t="shared" si="15"/>
        <v>0</v>
      </c>
      <c r="Z164" s="83">
        <f t="shared" si="15"/>
        <v>0</v>
      </c>
      <c r="AA164" s="83">
        <f t="shared" si="15"/>
        <v>0</v>
      </c>
      <c r="AB164" s="83">
        <f t="shared" si="15"/>
        <v>0</v>
      </c>
      <c r="AC164" s="83">
        <f t="shared" si="15"/>
        <v>0</v>
      </c>
      <c r="AD164" s="83">
        <f t="shared" si="15"/>
        <v>0</v>
      </c>
      <c r="AE164" s="83">
        <f t="shared" si="15"/>
        <v>0</v>
      </c>
      <c r="AF164" s="83">
        <f t="shared" si="15"/>
        <v>0</v>
      </c>
      <c r="AG164" s="83">
        <f t="shared" si="15"/>
        <v>0</v>
      </c>
      <c r="AH164" s="84">
        <f t="shared" si="15"/>
        <v>0</v>
      </c>
      <c r="AI164" s="82">
        <f t="shared" si="15"/>
        <v>0</v>
      </c>
      <c r="AJ164" s="83">
        <f t="shared" si="15"/>
        <v>0</v>
      </c>
      <c r="AK164" s="83">
        <f t="shared" si="15"/>
        <v>0</v>
      </c>
      <c r="AL164" s="83">
        <f t="shared" si="15"/>
        <v>0</v>
      </c>
      <c r="AM164" s="83">
        <f t="shared" si="15"/>
        <v>0</v>
      </c>
      <c r="AN164" s="83">
        <f t="shared" si="15"/>
        <v>0</v>
      </c>
      <c r="AO164" s="83">
        <f t="shared" si="15"/>
        <v>0</v>
      </c>
      <c r="AP164" s="83">
        <f t="shared" si="15"/>
        <v>0</v>
      </c>
      <c r="AQ164" s="83">
        <f t="shared" si="15"/>
        <v>0</v>
      </c>
      <c r="AR164" s="83">
        <f t="shared" si="15"/>
        <v>0</v>
      </c>
      <c r="AS164" s="83">
        <f t="shared" si="15"/>
        <v>0</v>
      </c>
      <c r="AT164" s="84">
        <f t="shared" si="15"/>
        <v>0</v>
      </c>
      <c r="AU164" s="28"/>
    </row>
    <row r="165" spans="1:47" ht="14.25" customHeight="1" x14ac:dyDescent="0.2">
      <c r="A165" s="471"/>
      <c r="B165" s="30" t="s">
        <v>77</v>
      </c>
      <c r="C165" s="31" t="s">
        <v>71</v>
      </c>
      <c r="D165" s="474" t="s">
        <v>54</v>
      </c>
      <c r="E165" s="26"/>
      <c r="F165" s="32"/>
      <c r="G165" s="32"/>
      <c r="H165" s="33"/>
      <c r="I165" s="33"/>
      <c r="J165" s="34"/>
      <c r="K165" s="32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4"/>
      <c r="W165" s="32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4"/>
      <c r="AI165" s="32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4"/>
      <c r="AU165" s="45"/>
    </row>
    <row r="166" spans="1:47" ht="14.25" customHeight="1" x14ac:dyDescent="0.2">
      <c r="A166" s="472"/>
      <c r="B166" s="30" t="s">
        <v>78</v>
      </c>
      <c r="C166" s="31" t="s">
        <v>72</v>
      </c>
      <c r="D166" s="475"/>
      <c r="E166" s="26"/>
      <c r="F166" s="37"/>
      <c r="G166" s="37"/>
      <c r="H166" s="38"/>
      <c r="I166" s="38"/>
      <c r="J166" s="39"/>
      <c r="K166" s="37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9"/>
      <c r="W166" s="37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9"/>
      <c r="AI166" s="37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9"/>
      <c r="AU166" s="45"/>
    </row>
    <row r="167" spans="1:47" ht="14.25" customHeight="1" x14ac:dyDescent="0.2">
      <c r="A167" s="472"/>
      <c r="B167" s="30" t="s">
        <v>79</v>
      </c>
      <c r="C167" s="31" t="s">
        <v>73</v>
      </c>
      <c r="D167" s="475"/>
      <c r="E167" s="26"/>
      <c r="F167" s="37"/>
      <c r="G167" s="37"/>
      <c r="H167" s="38"/>
      <c r="I167" s="38"/>
      <c r="J167" s="39"/>
      <c r="K167" s="37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9"/>
      <c r="W167" s="37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9"/>
      <c r="AI167" s="37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9"/>
      <c r="AU167" s="45"/>
    </row>
    <row r="168" spans="1:47" ht="14.25" customHeight="1" x14ac:dyDescent="0.2">
      <c r="A168" s="472"/>
      <c r="B168" s="30" t="s">
        <v>80</v>
      </c>
      <c r="C168" s="31" t="s">
        <v>74</v>
      </c>
      <c r="D168" s="475"/>
      <c r="E168" s="26"/>
      <c r="F168" s="37"/>
      <c r="G168" s="37"/>
      <c r="H168" s="38"/>
      <c r="I168" s="38"/>
      <c r="J168" s="39"/>
      <c r="K168" s="37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9"/>
      <c r="W168" s="37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9"/>
      <c r="AI168" s="37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9"/>
      <c r="AU168" s="45"/>
    </row>
    <row r="169" spans="1:47" ht="14.25" customHeight="1" x14ac:dyDescent="0.2">
      <c r="A169" s="472"/>
      <c r="B169" s="30" t="s">
        <v>81</v>
      </c>
      <c r="C169" s="31" t="s">
        <v>75</v>
      </c>
      <c r="D169" s="475"/>
      <c r="E169" s="26"/>
      <c r="F169" s="37"/>
      <c r="G169" s="37"/>
      <c r="H169" s="38"/>
      <c r="I169" s="38"/>
      <c r="J169" s="39"/>
      <c r="K169" s="37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9"/>
      <c r="W169" s="37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9"/>
      <c r="AI169" s="37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9"/>
      <c r="AU169" s="45"/>
    </row>
    <row r="170" spans="1:47" ht="14.25" customHeight="1" x14ac:dyDescent="0.2">
      <c r="A170" s="472"/>
      <c r="B170" s="30" t="s">
        <v>82</v>
      </c>
      <c r="C170" s="31" t="s">
        <v>76</v>
      </c>
      <c r="D170" s="475"/>
      <c r="E170" s="26"/>
      <c r="F170" s="37"/>
      <c r="G170" s="37"/>
      <c r="H170" s="38"/>
      <c r="I170" s="38"/>
      <c r="J170" s="39"/>
      <c r="K170" s="37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9"/>
      <c r="W170" s="37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9"/>
      <c r="AI170" s="37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9"/>
      <c r="AU170" s="45"/>
    </row>
    <row r="171" spans="1:47" ht="14.25" customHeight="1" x14ac:dyDescent="0.2">
      <c r="A171" s="472"/>
      <c r="B171" s="30" t="s">
        <v>88</v>
      </c>
      <c r="C171" s="31" t="s">
        <v>83</v>
      </c>
      <c r="D171" s="475"/>
      <c r="E171" s="26"/>
      <c r="F171" s="37"/>
      <c r="G171" s="37"/>
      <c r="H171" s="38"/>
      <c r="I171" s="38"/>
      <c r="J171" s="39"/>
      <c r="K171" s="37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9"/>
      <c r="W171" s="37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9"/>
      <c r="AI171" s="37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9"/>
      <c r="AU171" s="45"/>
    </row>
    <row r="172" spans="1:47" ht="14.25" customHeight="1" x14ac:dyDescent="0.2">
      <c r="A172" s="472"/>
      <c r="B172" s="30" t="s">
        <v>89</v>
      </c>
      <c r="C172" s="31" t="s">
        <v>84</v>
      </c>
      <c r="D172" s="475"/>
      <c r="E172" s="26"/>
      <c r="F172" s="37"/>
      <c r="G172" s="37"/>
      <c r="H172" s="38"/>
      <c r="I172" s="38"/>
      <c r="J172" s="39"/>
      <c r="K172" s="37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9"/>
      <c r="W172" s="37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9"/>
      <c r="AI172" s="37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9"/>
      <c r="AU172" s="45"/>
    </row>
    <row r="173" spans="1:47" ht="14.25" customHeight="1" x14ac:dyDescent="0.2">
      <c r="A173" s="472"/>
      <c r="B173" s="30" t="s">
        <v>90</v>
      </c>
      <c r="C173" s="31" t="s">
        <v>85</v>
      </c>
      <c r="D173" s="475"/>
      <c r="E173" s="26"/>
      <c r="F173" s="37"/>
      <c r="G173" s="37"/>
      <c r="H173" s="38"/>
      <c r="I173" s="38"/>
      <c r="J173" s="39"/>
      <c r="K173" s="37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9"/>
      <c r="W173" s="37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9"/>
      <c r="AI173" s="37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9"/>
      <c r="AU173" s="45"/>
    </row>
    <row r="174" spans="1:47" s="29" customFormat="1" ht="14.25" customHeight="1" x14ac:dyDescent="0.2">
      <c r="A174" s="472"/>
      <c r="B174" s="35" t="s">
        <v>91</v>
      </c>
      <c r="C174" s="36" t="s">
        <v>86</v>
      </c>
      <c r="D174" s="475"/>
      <c r="E174" s="26"/>
      <c r="F174" s="37"/>
      <c r="G174" s="37"/>
      <c r="H174" s="38"/>
      <c r="I174" s="38"/>
      <c r="J174" s="39"/>
      <c r="K174" s="37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9"/>
      <c r="W174" s="37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9"/>
      <c r="AI174" s="37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9"/>
      <c r="AU174" s="28"/>
    </row>
    <row r="175" spans="1:47" s="29" customFormat="1" ht="14.25" customHeight="1" thickBot="1" x14ac:dyDescent="0.25">
      <c r="A175" s="473"/>
      <c r="B175" s="40" t="s">
        <v>92</v>
      </c>
      <c r="C175" s="41" t="s">
        <v>87</v>
      </c>
      <c r="D175" s="476"/>
      <c r="E175" s="26"/>
      <c r="F175" s="42"/>
      <c r="G175" s="42"/>
      <c r="H175" s="43"/>
      <c r="I175" s="43"/>
      <c r="J175" s="44"/>
      <c r="K175" s="42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4"/>
      <c r="W175" s="42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4"/>
      <c r="AI175" s="42"/>
      <c r="AJ175" s="43"/>
      <c r="AK175" s="43"/>
      <c r="AL175" s="43"/>
      <c r="AM175" s="43"/>
      <c r="AN175" s="43"/>
      <c r="AO175" s="43"/>
      <c r="AP175" s="43"/>
      <c r="AQ175" s="43"/>
      <c r="AR175" s="43"/>
      <c r="AS175" s="43"/>
      <c r="AT175" s="44"/>
      <c r="AU175" s="28"/>
    </row>
    <row r="176" spans="1:47" ht="15" thickBot="1" x14ac:dyDescent="0.25">
      <c r="A176" s="27"/>
      <c r="B176" s="27"/>
      <c r="C176" s="27"/>
      <c r="D176" s="27"/>
      <c r="E176" s="26"/>
      <c r="AU176" s="27"/>
    </row>
    <row r="177" spans="1:47" s="29" customFormat="1" ht="27" customHeight="1" thickBot="1" x14ac:dyDescent="0.25">
      <c r="A177" s="79" t="s">
        <v>93</v>
      </c>
      <c r="B177" s="80"/>
      <c r="C177" s="80"/>
      <c r="D177" s="81"/>
      <c r="E177" s="26"/>
      <c r="F177" s="82">
        <f>SUM(F178:F188)</f>
        <v>0</v>
      </c>
      <c r="G177" s="82">
        <f t="shared" ref="G177:AT177" si="16">SUM(G178:G188)</f>
        <v>0</v>
      </c>
      <c r="H177" s="83">
        <f t="shared" si="16"/>
        <v>0</v>
      </c>
      <c r="I177" s="83">
        <f t="shared" si="16"/>
        <v>0</v>
      </c>
      <c r="J177" s="84">
        <f t="shared" si="16"/>
        <v>0</v>
      </c>
      <c r="K177" s="82">
        <f t="shared" si="16"/>
        <v>0</v>
      </c>
      <c r="L177" s="83">
        <f t="shared" si="16"/>
        <v>0</v>
      </c>
      <c r="M177" s="83">
        <f t="shared" si="16"/>
        <v>0</v>
      </c>
      <c r="N177" s="83">
        <f t="shared" si="16"/>
        <v>0</v>
      </c>
      <c r="O177" s="83">
        <f t="shared" si="16"/>
        <v>0</v>
      </c>
      <c r="P177" s="83">
        <f t="shared" si="16"/>
        <v>0</v>
      </c>
      <c r="Q177" s="83">
        <f t="shared" si="16"/>
        <v>0</v>
      </c>
      <c r="R177" s="83">
        <f t="shared" si="16"/>
        <v>0</v>
      </c>
      <c r="S177" s="83">
        <f t="shared" si="16"/>
        <v>0</v>
      </c>
      <c r="T177" s="83">
        <f t="shared" si="16"/>
        <v>0</v>
      </c>
      <c r="U177" s="83">
        <f t="shared" si="16"/>
        <v>0</v>
      </c>
      <c r="V177" s="84">
        <f t="shared" si="16"/>
        <v>0</v>
      </c>
      <c r="W177" s="82">
        <f t="shared" si="16"/>
        <v>0</v>
      </c>
      <c r="X177" s="83">
        <f t="shared" si="16"/>
        <v>0</v>
      </c>
      <c r="Y177" s="83">
        <f t="shared" si="16"/>
        <v>0</v>
      </c>
      <c r="Z177" s="83">
        <f t="shared" si="16"/>
        <v>0</v>
      </c>
      <c r="AA177" s="83">
        <f t="shared" si="16"/>
        <v>0</v>
      </c>
      <c r="AB177" s="83">
        <f t="shared" si="16"/>
        <v>0</v>
      </c>
      <c r="AC177" s="83">
        <f t="shared" si="16"/>
        <v>0</v>
      </c>
      <c r="AD177" s="83">
        <f t="shared" si="16"/>
        <v>0</v>
      </c>
      <c r="AE177" s="83">
        <f t="shared" si="16"/>
        <v>0</v>
      </c>
      <c r="AF177" s="83">
        <f t="shared" si="16"/>
        <v>0</v>
      </c>
      <c r="AG177" s="83">
        <f t="shared" si="16"/>
        <v>0</v>
      </c>
      <c r="AH177" s="84">
        <f t="shared" si="16"/>
        <v>0</v>
      </c>
      <c r="AI177" s="82">
        <f t="shared" si="16"/>
        <v>0</v>
      </c>
      <c r="AJ177" s="83">
        <f t="shared" si="16"/>
        <v>0</v>
      </c>
      <c r="AK177" s="83">
        <f t="shared" si="16"/>
        <v>0</v>
      </c>
      <c r="AL177" s="83">
        <f t="shared" si="16"/>
        <v>0</v>
      </c>
      <c r="AM177" s="83">
        <f t="shared" si="16"/>
        <v>0</v>
      </c>
      <c r="AN177" s="83">
        <f t="shared" si="16"/>
        <v>0</v>
      </c>
      <c r="AO177" s="83">
        <f t="shared" si="16"/>
        <v>0</v>
      </c>
      <c r="AP177" s="83">
        <f t="shared" si="16"/>
        <v>0</v>
      </c>
      <c r="AQ177" s="83">
        <f t="shared" si="16"/>
        <v>0</v>
      </c>
      <c r="AR177" s="83">
        <f t="shared" si="16"/>
        <v>0</v>
      </c>
      <c r="AS177" s="83">
        <f t="shared" si="16"/>
        <v>0</v>
      </c>
      <c r="AT177" s="84">
        <f t="shared" si="16"/>
        <v>0</v>
      </c>
      <c r="AU177" s="28"/>
    </row>
    <row r="178" spans="1:47" ht="14.25" customHeight="1" x14ac:dyDescent="0.2">
      <c r="A178" s="477"/>
      <c r="B178" s="30" t="s">
        <v>77</v>
      </c>
      <c r="C178" s="31" t="s">
        <v>71</v>
      </c>
      <c r="D178" s="474" t="s">
        <v>54</v>
      </c>
      <c r="E178" s="26"/>
      <c r="F178" s="32"/>
      <c r="G178" s="32"/>
      <c r="H178" s="33"/>
      <c r="I178" s="33"/>
      <c r="J178" s="34"/>
      <c r="K178" s="32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4"/>
      <c r="W178" s="32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4"/>
      <c r="AI178" s="32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4"/>
      <c r="AU178" s="45"/>
    </row>
    <row r="179" spans="1:47" x14ac:dyDescent="0.2">
      <c r="A179" s="478"/>
      <c r="B179" s="30" t="s">
        <v>78</v>
      </c>
      <c r="C179" s="31" t="s">
        <v>72</v>
      </c>
      <c r="D179" s="475"/>
      <c r="E179" s="26"/>
      <c r="F179" s="37"/>
      <c r="G179" s="37"/>
      <c r="H179" s="38"/>
      <c r="I179" s="38"/>
      <c r="J179" s="39"/>
      <c r="K179" s="37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9"/>
      <c r="W179" s="37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9"/>
      <c r="AI179" s="37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9"/>
      <c r="AU179" s="45"/>
    </row>
    <row r="180" spans="1:47" x14ac:dyDescent="0.2">
      <c r="A180" s="478"/>
      <c r="B180" s="30" t="s">
        <v>79</v>
      </c>
      <c r="C180" s="31" t="s">
        <v>73</v>
      </c>
      <c r="D180" s="475"/>
      <c r="E180" s="26"/>
      <c r="F180" s="37"/>
      <c r="G180" s="37"/>
      <c r="H180" s="38"/>
      <c r="I180" s="38"/>
      <c r="J180" s="39"/>
      <c r="K180" s="37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9"/>
      <c r="W180" s="37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9"/>
      <c r="AI180" s="37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9"/>
      <c r="AU180" s="45"/>
    </row>
    <row r="181" spans="1:47" x14ac:dyDescent="0.2">
      <c r="A181" s="478"/>
      <c r="B181" s="30" t="s">
        <v>80</v>
      </c>
      <c r="C181" s="31" t="s">
        <v>74</v>
      </c>
      <c r="D181" s="475"/>
      <c r="E181" s="26"/>
      <c r="F181" s="37"/>
      <c r="G181" s="37"/>
      <c r="H181" s="38"/>
      <c r="I181" s="38"/>
      <c r="J181" s="39"/>
      <c r="K181" s="37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9"/>
      <c r="W181" s="37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9"/>
      <c r="AI181" s="37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9"/>
      <c r="AU181" s="45"/>
    </row>
    <row r="182" spans="1:47" x14ac:dyDescent="0.2">
      <c r="A182" s="478"/>
      <c r="B182" s="30" t="s">
        <v>81</v>
      </c>
      <c r="C182" s="31" t="s">
        <v>75</v>
      </c>
      <c r="D182" s="475"/>
      <c r="E182" s="26"/>
      <c r="F182" s="37"/>
      <c r="G182" s="37"/>
      <c r="H182" s="38"/>
      <c r="I182" s="38"/>
      <c r="J182" s="39"/>
      <c r="K182" s="37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9"/>
      <c r="W182" s="37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9"/>
      <c r="AI182" s="37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9"/>
      <c r="AU182" s="45"/>
    </row>
    <row r="183" spans="1:47" x14ac:dyDescent="0.2">
      <c r="A183" s="478"/>
      <c r="B183" s="30" t="s">
        <v>82</v>
      </c>
      <c r="C183" s="31" t="s">
        <v>76</v>
      </c>
      <c r="D183" s="475"/>
      <c r="E183" s="26"/>
      <c r="F183" s="37"/>
      <c r="G183" s="37"/>
      <c r="H183" s="38"/>
      <c r="I183" s="38"/>
      <c r="J183" s="39"/>
      <c r="K183" s="37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9"/>
      <c r="W183" s="37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9"/>
      <c r="AI183" s="37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9"/>
      <c r="AU183" s="45"/>
    </row>
    <row r="184" spans="1:47" x14ac:dyDescent="0.2">
      <c r="A184" s="478"/>
      <c r="B184" s="30" t="s">
        <v>88</v>
      </c>
      <c r="C184" s="31" t="s">
        <v>83</v>
      </c>
      <c r="D184" s="475"/>
      <c r="E184" s="26"/>
      <c r="F184" s="37"/>
      <c r="G184" s="37"/>
      <c r="H184" s="38"/>
      <c r="I184" s="38"/>
      <c r="J184" s="39"/>
      <c r="K184" s="37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9"/>
      <c r="W184" s="37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9"/>
      <c r="AI184" s="37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9"/>
      <c r="AU184" s="45"/>
    </row>
    <row r="185" spans="1:47" x14ac:dyDescent="0.2">
      <c r="A185" s="478"/>
      <c r="B185" s="30" t="s">
        <v>89</v>
      </c>
      <c r="C185" s="31" t="s">
        <v>84</v>
      </c>
      <c r="D185" s="475"/>
      <c r="E185" s="26"/>
      <c r="F185" s="37"/>
      <c r="G185" s="37"/>
      <c r="H185" s="38"/>
      <c r="I185" s="38"/>
      <c r="J185" s="39"/>
      <c r="K185" s="37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9"/>
      <c r="W185" s="37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9"/>
      <c r="AI185" s="37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9"/>
      <c r="AU185" s="45"/>
    </row>
    <row r="186" spans="1:47" x14ac:dyDescent="0.2">
      <c r="A186" s="478"/>
      <c r="B186" s="30" t="s">
        <v>90</v>
      </c>
      <c r="C186" s="31" t="s">
        <v>85</v>
      </c>
      <c r="D186" s="475"/>
      <c r="E186" s="26"/>
      <c r="F186" s="37"/>
      <c r="G186" s="37"/>
      <c r="H186" s="38"/>
      <c r="I186" s="38"/>
      <c r="J186" s="39"/>
      <c r="K186" s="37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9"/>
      <c r="W186" s="37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9"/>
      <c r="AI186" s="37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9"/>
      <c r="AU186" s="45"/>
    </row>
    <row r="187" spans="1:47" x14ac:dyDescent="0.2">
      <c r="A187" s="478"/>
      <c r="B187" s="35" t="s">
        <v>91</v>
      </c>
      <c r="C187" s="36" t="s">
        <v>86</v>
      </c>
      <c r="D187" s="475"/>
      <c r="E187" s="26"/>
      <c r="F187" s="37"/>
      <c r="G187" s="37"/>
      <c r="H187" s="38"/>
      <c r="I187" s="38"/>
      <c r="J187" s="39"/>
      <c r="K187" s="37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9"/>
      <c r="W187" s="37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9"/>
      <c r="AI187" s="37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9"/>
      <c r="AU187" s="45"/>
    </row>
    <row r="188" spans="1:47" s="29" customFormat="1" ht="15.75" thickBot="1" x14ac:dyDescent="0.25">
      <c r="A188" s="479"/>
      <c r="B188" s="40" t="s">
        <v>92</v>
      </c>
      <c r="C188" s="41" t="s">
        <v>87</v>
      </c>
      <c r="D188" s="476"/>
      <c r="E188" s="26"/>
      <c r="F188" s="42"/>
      <c r="G188" s="42"/>
      <c r="H188" s="43"/>
      <c r="I188" s="43"/>
      <c r="J188" s="44"/>
      <c r="K188" s="42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4"/>
      <c r="W188" s="42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4"/>
      <c r="AI188" s="42"/>
      <c r="AJ188" s="43"/>
      <c r="AK188" s="43"/>
      <c r="AL188" s="43"/>
      <c r="AM188" s="43"/>
      <c r="AN188" s="43"/>
      <c r="AO188" s="43"/>
      <c r="AP188" s="43"/>
      <c r="AQ188" s="43"/>
      <c r="AR188" s="43"/>
      <c r="AS188" s="43"/>
      <c r="AT188" s="44"/>
      <c r="AU188" s="28"/>
    </row>
    <row r="189" spans="1:47" ht="15" thickBot="1" x14ac:dyDescent="0.25">
      <c r="A189" s="27"/>
      <c r="B189" s="27"/>
      <c r="C189" s="27"/>
      <c r="D189" s="27"/>
      <c r="E189" s="26"/>
      <c r="AU189" s="27"/>
    </row>
    <row r="190" spans="1:47" s="29" customFormat="1" ht="54" customHeight="1" thickBot="1" x14ac:dyDescent="0.25">
      <c r="A190" s="85" t="s">
        <v>113</v>
      </c>
      <c r="B190" s="86"/>
      <c r="C190" s="86"/>
      <c r="D190" s="87"/>
      <c r="E190" s="26"/>
      <c r="F190" s="88">
        <f>F138+F151+F164+F177</f>
        <v>0</v>
      </c>
      <c r="G190" s="222">
        <f t="shared" ref="G190:AT190" si="17">G138+G151+G164+G177</f>
        <v>0</v>
      </c>
      <c r="H190" s="89">
        <f t="shared" si="17"/>
        <v>0</v>
      </c>
      <c r="I190" s="89">
        <f t="shared" si="17"/>
        <v>0</v>
      </c>
      <c r="J190" s="223">
        <f t="shared" si="17"/>
        <v>0</v>
      </c>
      <c r="K190" s="222">
        <f t="shared" si="17"/>
        <v>0</v>
      </c>
      <c r="L190" s="89">
        <f t="shared" si="17"/>
        <v>0</v>
      </c>
      <c r="M190" s="89">
        <f t="shared" si="17"/>
        <v>0</v>
      </c>
      <c r="N190" s="89">
        <f t="shared" si="17"/>
        <v>0</v>
      </c>
      <c r="O190" s="89">
        <f t="shared" si="17"/>
        <v>0</v>
      </c>
      <c r="P190" s="89">
        <f t="shared" si="17"/>
        <v>0</v>
      </c>
      <c r="Q190" s="89">
        <f t="shared" si="17"/>
        <v>0</v>
      </c>
      <c r="R190" s="89">
        <f t="shared" si="17"/>
        <v>0</v>
      </c>
      <c r="S190" s="89">
        <f t="shared" si="17"/>
        <v>0</v>
      </c>
      <c r="T190" s="89">
        <f t="shared" si="17"/>
        <v>0</v>
      </c>
      <c r="U190" s="89">
        <f t="shared" si="17"/>
        <v>0</v>
      </c>
      <c r="V190" s="224">
        <f t="shared" si="17"/>
        <v>0</v>
      </c>
      <c r="W190" s="222">
        <f t="shared" si="17"/>
        <v>0</v>
      </c>
      <c r="X190" s="89">
        <f t="shared" si="17"/>
        <v>0</v>
      </c>
      <c r="Y190" s="89">
        <f t="shared" si="17"/>
        <v>0</v>
      </c>
      <c r="Z190" s="89">
        <f t="shared" si="17"/>
        <v>0</v>
      </c>
      <c r="AA190" s="89">
        <f t="shared" si="17"/>
        <v>0</v>
      </c>
      <c r="AB190" s="89">
        <f t="shared" si="17"/>
        <v>0</v>
      </c>
      <c r="AC190" s="89">
        <f t="shared" si="17"/>
        <v>0</v>
      </c>
      <c r="AD190" s="89">
        <f t="shared" si="17"/>
        <v>0</v>
      </c>
      <c r="AE190" s="89">
        <f t="shared" si="17"/>
        <v>0</v>
      </c>
      <c r="AF190" s="89">
        <f t="shared" si="17"/>
        <v>0</v>
      </c>
      <c r="AG190" s="89">
        <f t="shared" si="17"/>
        <v>0</v>
      </c>
      <c r="AH190" s="224">
        <f t="shared" si="17"/>
        <v>0</v>
      </c>
      <c r="AI190" s="222">
        <f t="shared" si="17"/>
        <v>0</v>
      </c>
      <c r="AJ190" s="89">
        <f t="shared" si="17"/>
        <v>0</v>
      </c>
      <c r="AK190" s="89">
        <f t="shared" si="17"/>
        <v>0</v>
      </c>
      <c r="AL190" s="89">
        <f t="shared" si="17"/>
        <v>0</v>
      </c>
      <c r="AM190" s="89">
        <f t="shared" si="17"/>
        <v>0</v>
      </c>
      <c r="AN190" s="89">
        <f t="shared" si="17"/>
        <v>0</v>
      </c>
      <c r="AO190" s="89">
        <f t="shared" si="17"/>
        <v>0</v>
      </c>
      <c r="AP190" s="89">
        <f t="shared" si="17"/>
        <v>0</v>
      </c>
      <c r="AQ190" s="89">
        <f t="shared" si="17"/>
        <v>0</v>
      </c>
      <c r="AR190" s="89">
        <f t="shared" si="17"/>
        <v>0</v>
      </c>
      <c r="AS190" s="89">
        <f t="shared" si="17"/>
        <v>0</v>
      </c>
      <c r="AT190" s="226">
        <f t="shared" si="17"/>
        <v>0</v>
      </c>
      <c r="AU190" s="28"/>
    </row>
    <row r="191" spans="1:47" ht="15" x14ac:dyDescent="0.2">
      <c r="A191" s="50"/>
      <c r="B191" s="48"/>
      <c r="C191" s="48"/>
      <c r="D191" s="48"/>
      <c r="E191" s="26"/>
      <c r="F191" s="51"/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  <c r="AA191" s="51"/>
      <c r="AB191" s="51"/>
      <c r="AC191" s="51"/>
      <c r="AD191" s="51"/>
      <c r="AE191" s="51"/>
      <c r="AF191" s="51"/>
      <c r="AG191" s="51"/>
      <c r="AH191" s="51"/>
      <c r="AI191" s="51"/>
      <c r="AJ191" s="51"/>
      <c r="AK191" s="51"/>
      <c r="AL191" s="51"/>
      <c r="AM191" s="51"/>
      <c r="AN191" s="51"/>
      <c r="AO191" s="51"/>
      <c r="AP191" s="51"/>
      <c r="AQ191" s="51"/>
      <c r="AR191" s="51"/>
      <c r="AS191" s="51"/>
      <c r="AT191" s="51"/>
      <c r="AU191" s="48"/>
    </row>
  </sheetData>
  <mergeCells count="24">
    <mergeCell ref="A19:A29"/>
    <mergeCell ref="D19:D29"/>
    <mergeCell ref="A32:A42"/>
    <mergeCell ref="D32:D42"/>
    <mergeCell ref="A45:A55"/>
    <mergeCell ref="D45:D55"/>
    <mergeCell ref="A58:A68"/>
    <mergeCell ref="D58:D68"/>
    <mergeCell ref="A79:A89"/>
    <mergeCell ref="D79:D89"/>
    <mergeCell ref="A92:A102"/>
    <mergeCell ref="D92:D102"/>
    <mergeCell ref="A105:A115"/>
    <mergeCell ref="D105:D115"/>
    <mergeCell ref="A118:A128"/>
    <mergeCell ref="D118:D128"/>
    <mergeCell ref="A139:A149"/>
    <mergeCell ref="D139:D149"/>
    <mergeCell ref="A152:A162"/>
    <mergeCell ref="D152:D162"/>
    <mergeCell ref="A165:A175"/>
    <mergeCell ref="D165:D175"/>
    <mergeCell ref="A178:A188"/>
    <mergeCell ref="D178:D188"/>
  </mergeCells>
  <pageMargins left="0.7" right="0.7" top="0.75" bottom="0.75" header="0.3" footer="0.3"/>
  <pageSetup paperSize="9" orientation="portrait" r:id="rId1"/>
  <headerFooter>
    <oddFooter>&amp;C_x000D_&amp;1#&amp;"Calibri"&amp;10&amp;K000000 CONFIDENCIAL(DE)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15</vt:i4>
      </vt:variant>
    </vt:vector>
  </HeadingPairs>
  <TitlesOfParts>
    <vt:vector size="36" baseType="lpstr">
      <vt:lpstr>Confidencialidad</vt:lpstr>
      <vt:lpstr>Anexo C.1</vt:lpstr>
      <vt:lpstr>Anexo C.2</vt:lpstr>
      <vt:lpstr>Anexo C.3</vt:lpstr>
      <vt:lpstr>Anexo C.4</vt:lpstr>
      <vt:lpstr>Anexo C.5</vt:lpstr>
      <vt:lpstr>Anexo C.6a</vt:lpstr>
      <vt:lpstr>Anexo C.6b</vt:lpstr>
      <vt:lpstr>Anexo C.6c</vt:lpstr>
      <vt:lpstr>Anexo C.6d</vt:lpstr>
      <vt:lpstr>Anexo C.7</vt:lpstr>
      <vt:lpstr>Anexo C.8</vt:lpstr>
      <vt:lpstr>Anexo C.9</vt:lpstr>
      <vt:lpstr>Anexo C.10a</vt:lpstr>
      <vt:lpstr>Anexo C.10b</vt:lpstr>
      <vt:lpstr>Anexo C.11</vt:lpstr>
      <vt:lpstr>Anexo C.12</vt:lpstr>
      <vt:lpstr>Anexo C.13</vt:lpstr>
      <vt:lpstr>Anexo C.14a</vt:lpstr>
      <vt:lpstr>Anexo C.14b</vt:lpstr>
      <vt:lpstr>Multiplicadores</vt:lpstr>
      <vt:lpstr>'Anexo C.1'!Área_de_impresión</vt:lpstr>
      <vt:lpstr>'Anexo C.11'!Área_de_impresión</vt:lpstr>
      <vt:lpstr>'Anexo C.12'!Área_de_impresión</vt:lpstr>
      <vt:lpstr>'Anexo C.2'!Área_de_impresión</vt:lpstr>
      <vt:lpstr>'Anexo C.3'!Área_de_impresión</vt:lpstr>
      <vt:lpstr>'Anexo C.7'!Área_de_impresión</vt:lpstr>
      <vt:lpstr>'Anexo C.8'!Área_de_impresión</vt:lpstr>
      <vt:lpstr>'Anexo C.9'!Área_de_impresión</vt:lpstr>
      <vt:lpstr>'Anexo C.1'!Títulos_a_imprimir</vt:lpstr>
      <vt:lpstr>'Anexo C.11'!Títulos_a_imprimir</vt:lpstr>
      <vt:lpstr>'Anexo C.12'!Títulos_a_imprimir</vt:lpstr>
      <vt:lpstr>'Anexo C.2'!Títulos_a_imprimir</vt:lpstr>
      <vt:lpstr>'Anexo C.3'!Títulos_a_imprimir</vt:lpstr>
      <vt:lpstr>'Anexo C.4'!Títulos_a_imprimir</vt:lpstr>
      <vt:lpstr>'Anexo C.9'!Títulos_a_imprimir</vt:lpstr>
    </vt:vector>
  </TitlesOfParts>
  <Manager/>
  <Company>CNMC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Petición de Información Peajes Gas 2021-2022</dc:title>
  <dc:subject/>
  <dc:creator>CNMC;Dirección de Energía</dc:creator>
  <cp:keywords/>
  <dc:description/>
  <cp:lastModifiedBy>UPR</cp:lastModifiedBy>
  <cp:lastPrinted>2018-05-31T08:17:55Z</cp:lastPrinted>
  <dcterms:created xsi:type="dcterms:W3CDTF">2008-05-13T07:43:09Z</dcterms:created>
  <dcterms:modified xsi:type="dcterms:W3CDTF">2026-06-17T11:59:06Z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57bb81a-cc49-4bd4-835d-9569f7d37651_Enabled">
    <vt:lpwstr>true</vt:lpwstr>
  </property>
  <property fmtid="{D5CDD505-2E9C-101B-9397-08002B2CF9AE}" pid="3" name="MSIP_Label_d57bb81a-cc49-4bd4-835d-9569f7d37651_SetDate">
    <vt:lpwstr>2022-07-21T07:20:41Z</vt:lpwstr>
  </property>
  <property fmtid="{D5CDD505-2E9C-101B-9397-08002B2CF9AE}" pid="4" name="MSIP_Label_d57bb81a-cc49-4bd4-835d-9569f7d37651_Method">
    <vt:lpwstr>Privileged</vt:lpwstr>
  </property>
  <property fmtid="{D5CDD505-2E9C-101B-9397-08002B2CF9AE}" pid="5" name="MSIP_Label_d57bb81a-cc49-4bd4-835d-9569f7d37651_Name">
    <vt:lpwstr>Confidencial DE</vt:lpwstr>
  </property>
  <property fmtid="{D5CDD505-2E9C-101B-9397-08002B2CF9AE}" pid="6" name="MSIP_Label_d57bb81a-cc49-4bd4-835d-9569f7d37651_SiteId">
    <vt:lpwstr>6aa9af7d-66e3-4309-b8d7-e4aef08e5761</vt:lpwstr>
  </property>
  <property fmtid="{D5CDD505-2E9C-101B-9397-08002B2CF9AE}" pid="7" name="MSIP_Label_d57bb81a-cc49-4bd4-835d-9569f7d37651_ActionId">
    <vt:lpwstr>2a1de1f1-ea6e-406d-b829-cc3f1b0dca4a</vt:lpwstr>
  </property>
  <property fmtid="{D5CDD505-2E9C-101B-9397-08002B2CF9AE}" pid="8" name="MSIP_Label_d57bb81a-cc49-4bd4-835d-9569f7d37651_ContentBits">
    <vt:lpwstr>2</vt:lpwstr>
  </property>
</Properties>
</file>