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juste retributivo\Aplicacion metodologia 2026\2. Excel ajuste retributivo FO Distribucion\"/>
    </mc:Choice>
  </mc:AlternateContent>
  <xr:revisionPtr revIDLastSave="0" documentId="13_ncr:1_{7E396CB5-FD04-4633-8359-D39A50A02791}" xr6:coauthVersionLast="47" xr6:coauthVersionMax="47" xr10:uidLastSave="{00000000-0000-0000-0000-000000000000}"/>
  <bookViews>
    <workbookView xWindow="-120" yWindow="-120" windowWidth="29040" windowHeight="15720" xr2:uid="{5BE10C18-7901-4B1D-B63F-F87B56E1BCD4}"/>
  </bookViews>
  <sheets>
    <sheet name="Año" sheetId="7" r:id="rId1"/>
    <sheet name="Infraestructura líneas" sheetId="5" r:id="rId2"/>
    <sheet name="Salas" sheetId="6" r:id="rId3"/>
    <sheet name="FO cedida" sheetId="3" r:id="rId4"/>
    <sheet name="Ajuste total" sheetId="11" r:id="rId5"/>
  </sheets>
  <definedNames>
    <definedName name="_xlnm._FilterDatabase" localSheetId="1" hidden="1">'Infraestructura líneas'!$B$9:$M$186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C4" i="11"/>
  <c r="H8" i="3"/>
  <c r="H9" i="3"/>
  <c r="H10" i="3"/>
  <c r="H11" i="3"/>
  <c r="H12" i="3"/>
  <c r="H13" i="3"/>
  <c r="C1" i="11"/>
  <c r="C8" i="6"/>
  <c r="D4" i="11" s="1"/>
  <c r="E1" i="6"/>
  <c r="C1" i="5"/>
  <c r="C1" i="3"/>
  <c r="K10" i="5"/>
  <c r="F14" i="3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26" i="5"/>
  <c r="K27" i="5"/>
  <c r="K28" i="5"/>
  <c r="K29" i="5"/>
  <c r="K30" i="5"/>
  <c r="K31" i="5"/>
  <c r="K32" i="5"/>
  <c r="K33" i="5"/>
  <c r="K24" i="5"/>
  <c r="K25" i="5"/>
  <c r="K19" i="5"/>
  <c r="K20" i="5"/>
  <c r="K21" i="5"/>
  <c r="K22" i="5"/>
  <c r="K23" i="5"/>
  <c r="K14" i="5"/>
  <c r="K15" i="5"/>
  <c r="K16" i="5"/>
  <c r="K17" i="5"/>
  <c r="K18" i="5"/>
  <c r="K12" i="5"/>
  <c r="K13" i="5"/>
  <c r="K11" i="5"/>
  <c r="K184" i="5"/>
  <c r="K183" i="5"/>
  <c r="K182" i="5"/>
  <c r="K185" i="5"/>
  <c r="H14" i="3" l="1"/>
  <c r="E4" i="11" s="1"/>
  <c r="F4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3E8C4F-3A74-4F49-97E0-E70236E110DE}" keepAlive="1" name="Consulta - Tabla2" description="Conexión a la consulta 'Tabla2' en el libro." type="5" refreshedVersion="0" background="1">
    <dbPr connection="Provider=Microsoft.Mashup.OleDb.1;Data Source=$Workbook$;Location=Tabla2;Extended Properties=&quot;&quot;" command="SELECT * FROM [Tabla2]"/>
  </connection>
</connections>
</file>

<file path=xl/sharedStrings.xml><?xml version="1.0" encoding="utf-8"?>
<sst xmlns="http://schemas.openxmlformats.org/spreadsheetml/2006/main" count="1049" uniqueCount="266">
  <si>
    <t>OPGW</t>
  </si>
  <si>
    <t>ADSS</t>
  </si>
  <si>
    <t>Nueva</t>
  </si>
  <si>
    <t>Existente</t>
  </si>
  <si>
    <t>Nivel tensión</t>
  </si>
  <si>
    <t>Trazado en línea</t>
  </si>
  <si>
    <t>Nº circuitos</t>
  </si>
  <si>
    <t>Simple</t>
  </si>
  <si>
    <t>Doble</t>
  </si>
  <si>
    <t>Triple</t>
  </si>
  <si>
    <t>Nº conductores</t>
  </si>
  <si>
    <t>Simplex</t>
  </si>
  <si>
    <t>Duplex</t>
  </si>
  <si>
    <t>Tipo cable FO</t>
  </si>
  <si>
    <t>TI-1UX</t>
  </si>
  <si>
    <t>U &gt; 123 kV</t>
  </si>
  <si>
    <t xml:space="preserve">0&lt; S &lt;= 180 </t>
  </si>
  <si>
    <t>TI-1UY</t>
  </si>
  <si>
    <t xml:space="preserve">180 &lt; S &lt;= 300  </t>
  </si>
  <si>
    <t>TI-1UZ</t>
  </si>
  <si>
    <t xml:space="preserve">300 &lt; S </t>
  </si>
  <si>
    <t>TI-2UX</t>
  </si>
  <si>
    <t>TI-2UY</t>
  </si>
  <si>
    <t>TI-2UZ</t>
  </si>
  <si>
    <t>TI-3UX</t>
  </si>
  <si>
    <t>TI-3UY</t>
  </si>
  <si>
    <t>TI-3UZ</t>
  </si>
  <si>
    <t>TI-4UX</t>
  </si>
  <si>
    <t>TI-4UY</t>
  </si>
  <si>
    <t>TI-4UZ</t>
  </si>
  <si>
    <t>TI-3AUX</t>
  </si>
  <si>
    <t>TI-3AUY</t>
  </si>
  <si>
    <t>TI-3AUZ</t>
  </si>
  <si>
    <t>TI-1VX</t>
  </si>
  <si>
    <t xml:space="preserve">123 kV = U &gt; 72,5 kV  </t>
  </si>
  <si>
    <t>TI-1VY</t>
  </si>
  <si>
    <t>TI-1VZ</t>
  </si>
  <si>
    <t>TI-2VX</t>
  </si>
  <si>
    <t>TI-2VY</t>
  </si>
  <si>
    <t>TI-2VZ</t>
  </si>
  <si>
    <t>TI-3VX</t>
  </si>
  <si>
    <t>TI-3VY</t>
  </si>
  <si>
    <t>TI-3VZ</t>
  </si>
  <si>
    <t>TI-4VX</t>
  </si>
  <si>
    <t>TI-4VY</t>
  </si>
  <si>
    <t>TI-4VZ</t>
  </si>
  <si>
    <t>TI-3AVX</t>
  </si>
  <si>
    <t>TI-3AVY</t>
  </si>
  <si>
    <t>TI-3AVZ</t>
  </si>
  <si>
    <t>TI-5UX</t>
  </si>
  <si>
    <t xml:space="preserve">72,5 kV = U &gt; 52 kV   </t>
  </si>
  <si>
    <t>TI-5UY</t>
  </si>
  <si>
    <t>TI-5UZ</t>
  </si>
  <si>
    <t>TI-6UX</t>
  </si>
  <si>
    <t>TI-6UY</t>
  </si>
  <si>
    <t>TI-6UZ</t>
  </si>
  <si>
    <t>TI-7UX</t>
  </si>
  <si>
    <t>TI-7UY</t>
  </si>
  <si>
    <t>TI-7UZ</t>
  </si>
  <si>
    <t>TI-8UX</t>
  </si>
  <si>
    <t>TI-8UY</t>
  </si>
  <si>
    <t>TI-8UZ</t>
  </si>
  <si>
    <t>TI-7AUY</t>
  </si>
  <si>
    <t>TI-7AUX</t>
  </si>
  <si>
    <t>TI-7AUZ</t>
  </si>
  <si>
    <t>TI-5VX</t>
  </si>
  <si>
    <t xml:space="preserve">52 kV = U &gt; 36 kV </t>
  </si>
  <si>
    <t>TI-5VY</t>
  </si>
  <si>
    <t>TI-5VZ</t>
  </si>
  <si>
    <t>TI-6VX</t>
  </si>
  <si>
    <t>TI-6VY</t>
  </si>
  <si>
    <t>TI-6VZ</t>
  </si>
  <si>
    <t>TI-7VX</t>
  </si>
  <si>
    <t>TI-7VY</t>
  </si>
  <si>
    <t>TI-7VZ</t>
  </si>
  <si>
    <t>TI-8VX</t>
  </si>
  <si>
    <t>TI-8VY</t>
  </si>
  <si>
    <t>TI-8VZ</t>
  </si>
  <si>
    <t>TI-7AVY</t>
  </si>
  <si>
    <t>TI-7AVX</t>
  </si>
  <si>
    <t>TI-7AVZ</t>
  </si>
  <si>
    <t>TI-9UX</t>
  </si>
  <si>
    <t xml:space="preserve">36 kV = U &gt; 24 kV </t>
  </si>
  <si>
    <t xml:space="preserve">0&lt; S &lt;= 56  </t>
  </si>
  <si>
    <t>TI-9UY</t>
  </si>
  <si>
    <t xml:space="preserve">56 &lt; S &lt;= 110   </t>
  </si>
  <si>
    <t>TI-9UZ</t>
  </si>
  <si>
    <t xml:space="preserve">110 &lt; S </t>
  </si>
  <si>
    <t>TI-10UX</t>
  </si>
  <si>
    <t>TI-10UY</t>
  </si>
  <si>
    <t>TI-10UZ</t>
  </si>
  <si>
    <t>TI-10AUX</t>
  </si>
  <si>
    <t>TI-10AUY</t>
  </si>
  <si>
    <t>TI-10AUZ</t>
  </si>
  <si>
    <t>TI-9VX</t>
  </si>
  <si>
    <t xml:space="preserve">24 kV = U &gt; 17,5 kV   </t>
  </si>
  <si>
    <t>TI-9VY</t>
  </si>
  <si>
    <t>TI-9VZ</t>
  </si>
  <si>
    <t>TI-10VX</t>
  </si>
  <si>
    <t>TI-10VY</t>
  </si>
  <si>
    <t>TI-10VZ</t>
  </si>
  <si>
    <t>TI-10AVX</t>
  </si>
  <si>
    <t>TI-10AVY</t>
  </si>
  <si>
    <t>TI-10AVZ</t>
  </si>
  <si>
    <t>TI-9WX</t>
  </si>
  <si>
    <t xml:space="preserve">17,5 kV = U &gt; 12 kV   </t>
  </si>
  <si>
    <t>TI-9WY</t>
  </si>
  <si>
    <t>TI-9WZ</t>
  </si>
  <si>
    <t>TI-10WX</t>
  </si>
  <si>
    <t>TI-10WY</t>
  </si>
  <si>
    <t>TI-10WZ</t>
  </si>
  <si>
    <t>TI-10AWX</t>
  </si>
  <si>
    <t>TI-10AWY</t>
  </si>
  <si>
    <t>TI-10AWZ</t>
  </si>
  <si>
    <t>TI-9BX</t>
  </si>
  <si>
    <t xml:space="preserve">12 kV = U = 1 kV  </t>
  </si>
  <si>
    <t>TI-9BY</t>
  </si>
  <si>
    <t>TI-9BZ</t>
  </si>
  <si>
    <t>TI-10BX</t>
  </si>
  <si>
    <t>TI-10BY</t>
  </si>
  <si>
    <t>TI-10BZ</t>
  </si>
  <si>
    <t>TI-10ABX</t>
  </si>
  <si>
    <t>TI-10ABY</t>
  </si>
  <si>
    <t>TI-10ABZ</t>
  </si>
  <si>
    <t>TI-11X</t>
  </si>
  <si>
    <t xml:space="preserve">U &lt; 1 kV  </t>
  </si>
  <si>
    <t xml:space="preserve">S &lt; 75  </t>
  </si>
  <si>
    <t>TI-11Y</t>
  </si>
  <si>
    <t xml:space="preserve">S = 75  </t>
  </si>
  <si>
    <t>TI-13X</t>
  </si>
  <si>
    <t>TI-13Y</t>
  </si>
  <si>
    <t>TI-14UX</t>
  </si>
  <si>
    <t xml:space="preserve">0&lt; S &lt;= 630   </t>
  </si>
  <si>
    <t>TI-14UY</t>
  </si>
  <si>
    <t xml:space="preserve">630 &lt; S &lt;= 1200   </t>
  </si>
  <si>
    <t>TI-14UZ</t>
  </si>
  <si>
    <t xml:space="preserve">1200 &lt; S  </t>
  </si>
  <si>
    <t>TI-15UX</t>
  </si>
  <si>
    <t>TI-15UY</t>
  </si>
  <si>
    <t>TI-15UZ</t>
  </si>
  <si>
    <t>TI-15AUX</t>
  </si>
  <si>
    <t>TI-15AUY</t>
  </si>
  <si>
    <t>TI-15AUZ</t>
  </si>
  <si>
    <t>TI-14VX</t>
  </si>
  <si>
    <t>TI-14VY</t>
  </si>
  <si>
    <t>TI-14VZ</t>
  </si>
  <si>
    <t>TI-15VX</t>
  </si>
  <si>
    <t>TI-15VY</t>
  </si>
  <si>
    <t>TI-15VZ</t>
  </si>
  <si>
    <t>TI-15AVX</t>
  </si>
  <si>
    <t>TI-15AVY</t>
  </si>
  <si>
    <t>TI-15AVZ</t>
  </si>
  <si>
    <t>TI-16UX</t>
  </si>
  <si>
    <t>0&lt; S &lt;=300</t>
  </si>
  <si>
    <t>TI-16UY</t>
  </si>
  <si>
    <t>300 &lt; S &lt;= 500</t>
  </si>
  <si>
    <t>TI-16UZ</t>
  </si>
  <si>
    <t xml:space="preserve">500 &lt; S   </t>
  </si>
  <si>
    <t>TI-17UY</t>
  </si>
  <si>
    <t>TI-17UX</t>
  </si>
  <si>
    <t>TI-17UZ</t>
  </si>
  <si>
    <t>TI-17AUX</t>
  </si>
  <si>
    <t>TI-17AUY</t>
  </si>
  <si>
    <t>TI-17AUZ</t>
  </si>
  <si>
    <t>TI-16VX</t>
  </si>
  <si>
    <t>TI-16VY</t>
  </si>
  <si>
    <t>TI-16VZ</t>
  </si>
  <si>
    <t>TI-17VY</t>
  </si>
  <si>
    <t>TI-17VX</t>
  </si>
  <si>
    <t>TI-17VZ</t>
  </si>
  <si>
    <t>TI-17AVX</t>
  </si>
  <si>
    <t>TI-17AVY</t>
  </si>
  <si>
    <t>TI-17AVZ</t>
  </si>
  <si>
    <t>TI-18UX</t>
  </si>
  <si>
    <t xml:space="preserve">0&lt; S &lt;= 200   </t>
  </si>
  <si>
    <t>TI-18UY</t>
  </si>
  <si>
    <t>200 &lt; S &lt;= 300</t>
  </si>
  <si>
    <t>TI-18UZ</t>
  </si>
  <si>
    <t xml:space="preserve">300 &lt; S   </t>
  </si>
  <si>
    <t>TI-19UX</t>
  </si>
  <si>
    <t>TI-19UY</t>
  </si>
  <si>
    <t>TI-19UZ</t>
  </si>
  <si>
    <t>TI-19AUX</t>
  </si>
  <si>
    <t>TI-19AUY</t>
  </si>
  <si>
    <t>TI-19AUZ</t>
  </si>
  <si>
    <t>TI-18VX</t>
  </si>
  <si>
    <t>TI-18VY</t>
  </si>
  <si>
    <t>TI-18VZ</t>
  </si>
  <si>
    <t>TI-19VX</t>
  </si>
  <si>
    <t>TI-19VY</t>
  </si>
  <si>
    <t>TI-19VZ</t>
  </si>
  <si>
    <t>TI-19AVX</t>
  </si>
  <si>
    <t>TI-19AVY</t>
  </si>
  <si>
    <t>TI-19AVZ</t>
  </si>
  <si>
    <t>TI-18WX</t>
  </si>
  <si>
    <t>TI-18WY</t>
  </si>
  <si>
    <t>TI-18WZ</t>
  </si>
  <si>
    <t>TI-19WX</t>
  </si>
  <si>
    <t>TI-19WY</t>
  </si>
  <si>
    <t>TI-19WZ</t>
  </si>
  <si>
    <t>TI-19AWX</t>
  </si>
  <si>
    <t>TI-19AWY</t>
  </si>
  <si>
    <t>I-19AWZ</t>
  </si>
  <si>
    <t>TI-18BX</t>
  </si>
  <si>
    <t xml:space="preserve">0&lt; S &lt;= 100   </t>
  </si>
  <si>
    <t>TI-18BY</t>
  </si>
  <si>
    <t>100 &lt; S &lt;= 200</t>
  </si>
  <si>
    <t>TI-18BZ</t>
  </si>
  <si>
    <t xml:space="preserve">200 &lt; S   </t>
  </si>
  <si>
    <t>TI-19BX</t>
  </si>
  <si>
    <t>TI-19BY</t>
  </si>
  <si>
    <t>TI-19BZ</t>
  </si>
  <si>
    <t>TI-19ABX</t>
  </si>
  <si>
    <t>TI-19ABY</t>
  </si>
  <si>
    <t>TI-19ABZ</t>
  </si>
  <si>
    <t>TI-20X</t>
  </si>
  <si>
    <t xml:space="preserve">0 &lt; S &lt; 150   </t>
  </si>
  <si>
    <t>TI-20Y</t>
  </si>
  <si>
    <t xml:space="preserve">S = 150   </t>
  </si>
  <si>
    <t>TI-21X</t>
  </si>
  <si>
    <t>TI-21Y</t>
  </si>
  <si>
    <t>Tendido</t>
  </si>
  <si>
    <t>Aéreo</t>
  </si>
  <si>
    <t>Subterráneo</t>
  </si>
  <si>
    <t>Península</t>
  </si>
  <si>
    <t>Islas</t>
  </si>
  <si>
    <t>Ceuta y Melilla</t>
  </si>
  <si>
    <t>TOTAL AJUSTE INFRAESTRUCTURAS</t>
  </si>
  <si>
    <t>TOTAL AJUSTE FIBRA ÓPTICA</t>
  </si>
  <si>
    <t>Tipo de instalación según la Orden IET/2660/2015</t>
  </si>
  <si>
    <t>Segmentación FO                                j</t>
  </si>
  <si>
    <t>VRI Orden IET/2660/2015 (€)</t>
  </si>
  <si>
    <t>VROM Orden IET/2660/2015 (€)</t>
  </si>
  <si>
    <r>
      <t xml:space="preserve">Valor a aplicar al ajuste 'Coste </t>
    </r>
    <r>
      <rPr>
        <b/>
        <sz val="8"/>
        <color theme="0"/>
        <rFont val="Calibri"/>
        <family val="2"/>
        <scheme val="minor"/>
      </rPr>
      <t>j</t>
    </r>
    <r>
      <rPr>
        <b/>
        <vertAlign val="superscript"/>
        <sz val="11"/>
        <color theme="0"/>
        <rFont val="Calibri"/>
        <family val="2"/>
      </rPr>
      <t xml:space="preserve"> FO</t>
    </r>
    <r>
      <rPr>
        <b/>
        <sz val="11"/>
        <color theme="0"/>
        <rFont val="Calibri"/>
        <family val="2"/>
      </rPr>
      <t xml:space="preserve"> x k' </t>
    </r>
    <r>
      <rPr>
        <b/>
        <sz val="11"/>
        <color theme="0"/>
        <rFont val="Calibri"/>
        <family val="2"/>
        <scheme val="minor"/>
      </rPr>
      <t xml:space="preserve">(€/km) </t>
    </r>
  </si>
  <si>
    <r>
      <t xml:space="preserve">Valor a aplicar al ajuste 'Coste </t>
    </r>
    <r>
      <rPr>
        <b/>
        <sz val="8"/>
        <color theme="0"/>
        <rFont val="Calibri"/>
        <family val="2"/>
        <scheme val="minor"/>
      </rPr>
      <t xml:space="preserve">i </t>
    </r>
    <r>
      <rPr>
        <b/>
        <vertAlign val="superscript"/>
        <sz val="11"/>
        <color theme="0"/>
        <rFont val="Calibri"/>
        <family val="2"/>
      </rPr>
      <t>infr FO</t>
    </r>
    <r>
      <rPr>
        <b/>
        <sz val="11"/>
        <color theme="0"/>
        <rFont val="Calibri"/>
        <family val="2"/>
      </rPr>
      <t xml:space="preserve">' </t>
    </r>
    <r>
      <rPr>
        <b/>
        <sz val="11"/>
        <color theme="0"/>
        <rFont val="Calibri"/>
        <family val="2"/>
        <scheme val="minor"/>
      </rPr>
      <t xml:space="preserve">(€/km) </t>
    </r>
  </si>
  <si>
    <r>
      <t>Nº km FO propiedad de la distribuidora 'L</t>
    </r>
    <r>
      <rPr>
        <b/>
        <vertAlign val="subscript"/>
        <sz val="11"/>
        <color theme="0"/>
        <rFont val="Calibri"/>
        <family val="2"/>
        <scheme val="minor"/>
      </rPr>
      <t>j</t>
    </r>
    <r>
      <rPr>
        <b/>
        <sz val="11"/>
        <color theme="0"/>
        <rFont val="Calibri"/>
        <family val="2"/>
        <scheme val="minor"/>
      </rPr>
      <t>'</t>
    </r>
  </si>
  <si>
    <r>
      <t>Ajuste anual FO 'Aj</t>
    </r>
    <r>
      <rPr>
        <b/>
        <sz val="6"/>
        <color theme="0"/>
        <rFont val="Calibri"/>
        <family val="2"/>
        <scheme val="minor"/>
      </rPr>
      <t>FO</t>
    </r>
    <r>
      <rPr>
        <b/>
        <sz val="11"/>
        <color theme="0"/>
        <rFont val="Calibri"/>
        <family val="2"/>
        <scheme val="minor"/>
      </rPr>
      <t>' (€)</t>
    </r>
  </si>
  <si>
    <r>
      <t>Ajuste anual infraestructura 'Aj</t>
    </r>
    <r>
      <rPr>
        <b/>
        <sz val="8"/>
        <color theme="0"/>
        <rFont val="Calibri"/>
        <family val="2"/>
        <scheme val="minor"/>
      </rPr>
      <t>infr</t>
    </r>
    <r>
      <rPr>
        <b/>
        <sz val="11"/>
        <color theme="0"/>
        <rFont val="Calibri"/>
        <family val="2"/>
        <scheme val="minor"/>
      </rPr>
      <t>' (€)</t>
    </r>
  </si>
  <si>
    <r>
      <t>Sección (mm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)</t>
    </r>
  </si>
  <si>
    <r>
      <t>Nº km de línea eléctrica con FO instalada 'L</t>
    </r>
    <r>
      <rPr>
        <b/>
        <vertAlign val="subscript"/>
        <sz val="11"/>
        <color theme="0"/>
        <rFont val="Calibri"/>
        <family val="2"/>
        <scheme val="minor"/>
      </rPr>
      <t>i</t>
    </r>
    <r>
      <rPr>
        <b/>
        <sz val="11"/>
        <color theme="0"/>
        <rFont val="Calibri"/>
        <family val="2"/>
        <scheme val="minor"/>
      </rPr>
      <t>'</t>
    </r>
  </si>
  <si>
    <r>
      <t>Coeficiente 'Coef</t>
    </r>
    <r>
      <rPr>
        <b/>
        <vertAlign val="subscript"/>
        <sz val="11"/>
        <color theme="0"/>
        <rFont val="Calibri"/>
        <family val="2"/>
        <scheme val="minor"/>
      </rPr>
      <t>i</t>
    </r>
    <r>
      <rPr>
        <b/>
        <sz val="11"/>
        <color theme="0"/>
        <rFont val="Calibri"/>
        <family val="2"/>
        <scheme val="minor"/>
      </rPr>
      <t>' (%)</t>
    </r>
  </si>
  <si>
    <r>
      <t>Superficie total (m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) cedida 'S</t>
    </r>
    <r>
      <rPr>
        <b/>
        <vertAlign val="subscript"/>
        <sz val="11"/>
        <color theme="0"/>
        <rFont val="Calibri"/>
        <family val="2"/>
        <scheme val="minor"/>
      </rPr>
      <t>S</t>
    </r>
    <r>
      <rPr>
        <b/>
        <vertAlign val="superscript"/>
        <sz val="11"/>
        <color theme="0"/>
        <rFont val="Calibri"/>
        <family val="2"/>
        <scheme val="minor"/>
      </rPr>
      <t>FO</t>
    </r>
    <r>
      <rPr>
        <b/>
        <sz val="11"/>
        <color theme="0"/>
        <rFont val="Calibri"/>
        <family val="2"/>
        <scheme val="minor"/>
      </rPr>
      <t xml:space="preserve">'             </t>
    </r>
  </si>
  <si>
    <r>
      <t>Valor a aplicar al ajuste 'P</t>
    </r>
    <r>
      <rPr>
        <b/>
        <vertAlign val="subscript"/>
        <sz val="11"/>
        <color theme="0"/>
        <rFont val="Calibri"/>
        <family val="2"/>
        <scheme val="minor"/>
      </rPr>
      <t>S</t>
    </r>
    <r>
      <rPr>
        <b/>
        <vertAlign val="superscript"/>
        <sz val="11"/>
        <color theme="0"/>
        <rFont val="Calibri"/>
        <family val="2"/>
        <scheme val="minor"/>
      </rPr>
      <t>FO</t>
    </r>
    <r>
      <rPr>
        <b/>
        <sz val="11"/>
        <color theme="0"/>
        <rFont val="Calibri"/>
        <family val="2"/>
        <scheme val="minor"/>
      </rPr>
      <t>' (€/m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)</t>
    </r>
  </si>
  <si>
    <r>
      <t>Ajuste por subestaciones y centros de transformación 'Aj</t>
    </r>
    <r>
      <rPr>
        <b/>
        <sz val="8"/>
        <color theme="0"/>
        <rFont val="Calibri"/>
        <family val="2"/>
        <scheme val="minor"/>
      </rPr>
      <t>salas</t>
    </r>
    <r>
      <rPr>
        <b/>
        <sz val="11"/>
        <color theme="0"/>
        <rFont val="Calibri"/>
        <family val="2"/>
        <scheme val="minor"/>
      </rPr>
      <t>' (€)</t>
    </r>
  </si>
  <si>
    <t>Infraestructura líneas en el año</t>
  </si>
  <si>
    <t>FO cedida en el año</t>
  </si>
  <si>
    <t>Centros de transformación y subestaciones cedidas en el año</t>
  </si>
  <si>
    <t>Año al que se refiere la información aportada</t>
  </si>
  <si>
    <t>Año en el que se realiza el ajuste retributivo</t>
  </si>
  <si>
    <t>Ajuste total en el año</t>
  </si>
  <si>
    <t>Infraestructura líneas</t>
  </si>
  <si>
    <t>Salas</t>
  </si>
  <si>
    <t>FO cedida</t>
  </si>
  <si>
    <t>Localización</t>
  </si>
  <si>
    <t>Instrucciones:</t>
  </si>
  <si>
    <t>1) Introducir el número de m2 cedidos en la celda A8. El ajuste se muestra en la celda C8.</t>
  </si>
  <si>
    <t>1) Completar la información sobre el número de km de FO (columna F) y sobre el porcentaje de FO cedida (columna G) para cada tipología j. El ajuste se mostrará en la columna H.</t>
  </si>
  <si>
    <t>2) Completar la información sobre el número de km de línea eléctrica con FO instalada (columna L) y sobre el porcentaje de FO cedida (columna M) para cada tipo de instalación i. El ajuste se mostrará en la columna N.</t>
  </si>
  <si>
    <t>1) Elegir la localización en la celda B7.</t>
  </si>
  <si>
    <t>Segmentación instalaciones (i)</t>
  </si>
  <si>
    <r>
      <t>% FO instalada propiedad de empresas del grupo o terceros, o que es propiedad de la empresa distribuidora pero cuyo uso está cedido a empresas del grupo o terceros  'c</t>
    </r>
    <r>
      <rPr>
        <b/>
        <vertAlign val="subscript"/>
        <sz val="11"/>
        <color theme="0"/>
        <rFont val="Calibri"/>
        <family val="2"/>
        <scheme val="minor"/>
      </rPr>
      <t>i</t>
    </r>
    <r>
      <rPr>
        <b/>
        <vertAlign val="superscript"/>
        <sz val="11"/>
        <color theme="0"/>
        <rFont val="Calibri"/>
        <family val="2"/>
        <scheme val="minor"/>
      </rPr>
      <t>infr</t>
    </r>
    <r>
      <rPr>
        <b/>
        <sz val="11"/>
        <color theme="0"/>
        <rFont val="Calibri"/>
        <family val="2"/>
        <scheme val="minor"/>
      </rPr>
      <t>'</t>
    </r>
  </si>
  <si>
    <r>
      <t>% FO propiedad de la empresa distribuidora que está cedida a terceros 'c</t>
    </r>
    <r>
      <rPr>
        <b/>
        <vertAlign val="subscript"/>
        <sz val="11"/>
        <color theme="0"/>
        <rFont val="Calibri"/>
        <family val="2"/>
        <scheme val="minor"/>
      </rPr>
      <t>j</t>
    </r>
    <r>
      <rPr>
        <b/>
        <vertAlign val="superscript"/>
        <sz val="11"/>
        <color theme="0"/>
        <rFont val="Calibri"/>
        <family val="2"/>
        <scheme val="minor"/>
      </rPr>
      <t>FO</t>
    </r>
    <r>
      <rPr>
        <b/>
        <sz val="11"/>
        <color theme="0"/>
        <rFont val="Calibri"/>
        <family val="2"/>
        <scheme val="minor"/>
      </rPr>
      <t>'</t>
    </r>
  </si>
  <si>
    <t>Ajuste total</t>
  </si>
  <si>
    <t>2) El ajuste se mostrará en la pestaña "Ajuste total", concretamente en la celda F4.</t>
  </si>
  <si>
    <t>1) Rellenar la información en las pestañas "Infraestructura lineas", "Salas" y "FO cedida". Los datos se introducen en las celdas de color azul claro.</t>
  </si>
  <si>
    <t>Calculadora del importe de ajuste retributivo por el uso de la fibra óptica en actividades diferentes a la distribución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</si>
</sst>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left"/>
    </xf>
    <xf numFmtId="10" fontId="0" fillId="0" borderId="1" xfId="2" applyNumberFormat="1" applyFont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left"/>
    </xf>
    <xf numFmtId="164" fontId="0" fillId="0" borderId="1" xfId="1" quotePrefix="1" applyNumberFormat="1" applyFont="1" applyBorder="1" applyAlignment="1">
      <alignment horizontal="left"/>
    </xf>
    <xf numFmtId="10" fontId="0" fillId="0" borderId="1" xfId="2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left"/>
    </xf>
    <xf numFmtId="0" fontId="0" fillId="0" borderId="4" xfId="0" applyBorder="1"/>
    <xf numFmtId="10" fontId="0" fillId="0" borderId="4" xfId="2" applyNumberFormat="1" applyFont="1" applyFill="1" applyBorder="1" applyAlignment="1">
      <alignment horizontal="center"/>
    </xf>
    <xf numFmtId="164" fontId="0" fillId="0" borderId="1" xfId="1" applyNumberFormat="1" applyFont="1" applyBorder="1" applyAlignment="1"/>
    <xf numFmtId="0" fontId="1" fillId="0" borderId="3" xfId="0" applyFont="1" applyBorder="1" applyAlignment="1">
      <alignment horizontal="left"/>
    </xf>
    <xf numFmtId="164" fontId="0" fillId="0" borderId="1" xfId="1" applyNumberFormat="1" applyFont="1" applyBorder="1" applyAlignment="1">
      <alignment vertical="top"/>
    </xf>
    <xf numFmtId="0" fontId="0" fillId="0" borderId="2" xfId="0" applyBorder="1"/>
    <xf numFmtId="0" fontId="0" fillId="4" borderId="1" xfId="0" applyFill="1" applyBorder="1" applyAlignment="1">
      <alignment horizontal="left"/>
    </xf>
    <xf numFmtId="4" fontId="2" fillId="2" borderId="1" xfId="0" applyNumberFormat="1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/>
    <xf numFmtId="165" fontId="0" fillId="3" borderId="1" xfId="1" applyNumberFormat="1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164" fontId="0" fillId="4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1" applyNumberFormat="1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165" fontId="1" fillId="3" borderId="1" xfId="1" applyNumberFormat="1" applyFont="1" applyFill="1" applyBorder="1" applyAlignment="1">
      <alignment horizontal="center"/>
    </xf>
    <xf numFmtId="9" fontId="1" fillId="3" borderId="1" xfId="2" applyFont="1" applyFill="1" applyBorder="1" applyAlignment="1"/>
    <xf numFmtId="164" fontId="1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164" fontId="0" fillId="0" borderId="1" xfId="1" applyNumberFormat="1" applyFont="1" applyFill="1" applyBorder="1" applyAlignment="1">
      <alignment vertical="center"/>
    </xf>
    <xf numFmtId="43" fontId="0" fillId="0" borderId="0" xfId="1" quotePrefix="1" applyFont="1" applyBorder="1" applyAlignment="1"/>
    <xf numFmtId="0" fontId="10" fillId="0" borderId="0" xfId="0" applyFont="1" applyAlignment="1">
      <alignment horizontal="left" vertical="center" wrapText="1"/>
    </xf>
    <xf numFmtId="166" fontId="0" fillId="4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 applyAlignment="1">
      <alignment horizontal="center"/>
    </xf>
    <xf numFmtId="3" fontId="0" fillId="4" borderId="1" xfId="2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vertical="center"/>
    </xf>
    <xf numFmtId="0" fontId="1" fillId="6" borderId="0" xfId="0" applyFont="1" applyFill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1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0C542-F677-4C25-920F-1CAEE8167FC3}">
  <sheetPr codeName="Hoja2"/>
  <dimension ref="B2:C8"/>
  <sheetViews>
    <sheetView showGridLines="0" tabSelected="1" workbookViewId="0">
      <selection activeCell="B4" sqref="B4"/>
    </sheetView>
  </sheetViews>
  <sheetFormatPr baseColWidth="10" defaultRowHeight="15" x14ac:dyDescent="0.25"/>
  <cols>
    <col min="1" max="1" width="5.85546875" customWidth="1"/>
    <col min="2" max="2" width="41.5703125" customWidth="1"/>
  </cols>
  <sheetData>
    <row r="2" spans="2:3" ht="23.25" x14ac:dyDescent="0.35">
      <c r="B2" s="43" t="s">
        <v>265</v>
      </c>
    </row>
    <row r="3" spans="2:3" ht="15" customHeight="1" x14ac:dyDescent="0.25">
      <c r="B3" s="9" t="s">
        <v>248</v>
      </c>
      <c r="C3" s="42">
        <v>2026</v>
      </c>
    </row>
    <row r="4" spans="2:3" x14ac:dyDescent="0.25">
      <c r="B4" s="9" t="s">
        <v>247</v>
      </c>
      <c r="C4" s="28">
        <v>2024</v>
      </c>
    </row>
    <row r="6" spans="2:3" x14ac:dyDescent="0.25">
      <c r="B6" s="3" t="s">
        <v>254</v>
      </c>
    </row>
    <row r="7" spans="2:3" x14ac:dyDescent="0.25">
      <c r="B7" t="s">
        <v>264</v>
      </c>
    </row>
    <row r="8" spans="2:3" x14ac:dyDescent="0.25">
      <c r="B8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8E4E-98A9-4EE1-ABFB-E50B9BE0B0DC}">
  <sheetPr codeName="Hoja3"/>
  <dimension ref="A1:T186"/>
  <sheetViews>
    <sheetView showGridLines="0" workbookViewId="0">
      <pane ySplit="9" topLeftCell="A157" activePane="bottomLeft" state="frozen"/>
      <selection pane="bottomLeft" activeCell="J110" sqref="J110"/>
    </sheetView>
  </sheetViews>
  <sheetFormatPr baseColWidth="10" defaultRowHeight="15" x14ac:dyDescent="0.25"/>
  <cols>
    <col min="1" max="1" width="14.85546875" customWidth="1"/>
    <col min="2" max="2" width="13.85546875" customWidth="1"/>
    <col min="3" max="3" width="12" bestFit="1" customWidth="1"/>
    <col min="4" max="4" width="19" bestFit="1" customWidth="1"/>
    <col min="5" max="5" width="15" bestFit="1" customWidth="1"/>
    <col min="7" max="7" width="12.7109375" customWidth="1"/>
    <col min="8" max="9" width="13.42578125" customWidth="1"/>
    <col min="10" max="10" width="15.140625" style="6" customWidth="1"/>
    <col min="11" max="11" width="12" customWidth="1"/>
    <col min="12" max="12" width="12.42578125" style="6" customWidth="1"/>
    <col min="13" max="13" width="17.42578125" customWidth="1"/>
    <col min="14" max="14" width="15.5703125" customWidth="1"/>
    <col min="15" max="15" width="43.7109375" customWidth="1"/>
    <col min="16" max="16" width="14.140625" bestFit="1" customWidth="1"/>
  </cols>
  <sheetData>
    <row r="1" spans="1:20" x14ac:dyDescent="0.25">
      <c r="A1" s="2" t="s">
        <v>244</v>
      </c>
      <c r="C1" s="29">
        <f>Año!C4</f>
        <v>2024</v>
      </c>
    </row>
    <row r="2" spans="1:20" x14ac:dyDescent="0.25">
      <c r="A2" s="2"/>
    </row>
    <row r="3" spans="1:20" x14ac:dyDescent="0.25">
      <c r="A3" s="2" t="s">
        <v>254</v>
      </c>
    </row>
    <row r="4" spans="1:20" x14ac:dyDescent="0.25">
      <c r="A4" s="1" t="s">
        <v>258</v>
      </c>
    </row>
    <row r="5" spans="1:20" x14ac:dyDescent="0.25">
      <c r="A5" s="1" t="s">
        <v>257</v>
      </c>
    </row>
    <row r="6" spans="1:20" x14ac:dyDescent="0.25">
      <c r="A6" s="2"/>
    </row>
    <row r="7" spans="1:20" x14ac:dyDescent="0.25">
      <c r="A7" s="9" t="s">
        <v>253</v>
      </c>
      <c r="B7" s="20" t="s">
        <v>224</v>
      </c>
    </row>
    <row r="9" spans="1:20" s="7" customFormat="1" ht="172.5" customHeight="1" x14ac:dyDescent="0.25">
      <c r="A9" s="9" t="s">
        <v>259</v>
      </c>
      <c r="B9" s="9" t="s">
        <v>229</v>
      </c>
      <c r="C9" s="9" t="s">
        <v>221</v>
      </c>
      <c r="D9" s="9" t="s">
        <v>4</v>
      </c>
      <c r="E9" s="9" t="s">
        <v>238</v>
      </c>
      <c r="F9" s="9" t="s">
        <v>6</v>
      </c>
      <c r="G9" s="9" t="s">
        <v>10</v>
      </c>
      <c r="H9" s="9" t="s">
        <v>231</v>
      </c>
      <c r="I9" s="9" t="s">
        <v>232</v>
      </c>
      <c r="J9" s="9" t="s">
        <v>240</v>
      </c>
      <c r="K9" s="21" t="s">
        <v>234</v>
      </c>
      <c r="L9" s="9" t="s">
        <v>239</v>
      </c>
      <c r="M9" s="9" t="s">
        <v>260</v>
      </c>
      <c r="N9" s="9" t="s">
        <v>237</v>
      </c>
      <c r="O9" s="36"/>
    </row>
    <row r="10" spans="1:20" x14ac:dyDescent="0.25">
      <c r="A10" s="8">
        <v>1</v>
      </c>
      <c r="B10" s="4" t="s">
        <v>14</v>
      </c>
      <c r="C10" s="4" t="s">
        <v>222</v>
      </c>
      <c r="D10" s="4" t="s">
        <v>15</v>
      </c>
      <c r="E10" s="4" t="s">
        <v>16</v>
      </c>
      <c r="F10" s="4" t="s">
        <v>7</v>
      </c>
      <c r="G10" s="4" t="s">
        <v>11</v>
      </c>
      <c r="H10" s="10">
        <v>160510</v>
      </c>
      <c r="I10" s="10">
        <v>1666</v>
      </c>
      <c r="J10" s="5">
        <v>2.18E-2</v>
      </c>
      <c r="K10" s="16">
        <f t="shared" ref="K10:K41" si="0">J10*(H10/40+H10*20/40*5.58/100+I10)</f>
        <v>221.4221422</v>
      </c>
      <c r="L10" s="39"/>
      <c r="M10" s="38"/>
      <c r="N10" s="22">
        <f>IF(OR(L10=0,L10="-",L10=""),0,IF($B$7="Islas",1.3*$K10*L10*M10,IF($B$7="Ceuta y Melilla",1.43*$K10*L10*M10,$K10*L10*M10)))</f>
        <v>0</v>
      </c>
      <c r="O10" s="35"/>
      <c r="T10" t="s">
        <v>224</v>
      </c>
    </row>
    <row r="11" spans="1:20" x14ac:dyDescent="0.25">
      <c r="A11" s="8">
        <v>2</v>
      </c>
      <c r="B11" s="4" t="s">
        <v>17</v>
      </c>
      <c r="C11" s="4" t="s">
        <v>222</v>
      </c>
      <c r="D11" s="4" t="s">
        <v>15</v>
      </c>
      <c r="E11" s="4" t="s">
        <v>18</v>
      </c>
      <c r="F11" s="4" t="s">
        <v>7</v>
      </c>
      <c r="G11" s="4" t="s">
        <v>11</v>
      </c>
      <c r="H11" s="10">
        <v>178344</v>
      </c>
      <c r="I11" s="10">
        <v>1851</v>
      </c>
      <c r="J11" s="5">
        <v>1.6299999999999999E-2</v>
      </c>
      <c r="K11" s="16">
        <f t="shared" si="0"/>
        <v>183.95198087999998</v>
      </c>
      <c r="L11" s="39"/>
      <c r="M11" s="38"/>
      <c r="N11" s="22">
        <f>IF(OR(L11=0,L11="-",L11=""),0,IF($B$7="Islas",1.3*$K11*L11*M11,IF($B$7="Ceuta y Melilla",1.43*$K11*L11*M11,$K11*L11*M11)))</f>
        <v>0</v>
      </c>
      <c r="O11" s="35"/>
      <c r="T11" t="s">
        <v>225</v>
      </c>
    </row>
    <row r="12" spans="1:20" x14ac:dyDescent="0.25">
      <c r="A12" s="8">
        <v>3</v>
      </c>
      <c r="B12" s="4" t="s">
        <v>19</v>
      </c>
      <c r="C12" s="4" t="s">
        <v>222</v>
      </c>
      <c r="D12" s="4" t="s">
        <v>15</v>
      </c>
      <c r="E12" s="4" t="s">
        <v>20</v>
      </c>
      <c r="F12" s="4" t="s">
        <v>7</v>
      </c>
      <c r="G12" s="4" t="s">
        <v>11</v>
      </c>
      <c r="H12" s="10">
        <v>196179</v>
      </c>
      <c r="I12" s="10">
        <v>2036</v>
      </c>
      <c r="J12" s="5">
        <v>1.2999999999999999E-2</v>
      </c>
      <c r="K12" s="16">
        <f t="shared" si="0"/>
        <v>161.38029829999999</v>
      </c>
      <c r="L12" s="39"/>
      <c r="M12" s="38"/>
      <c r="N12" s="22">
        <f t="shared" ref="N12:N74" si="1">IF(OR(L12=0,L12="-",L12=""),0,IF($B$7="Islas",1.3*$K12*L12*M12,IF($B$7="Ceuta y Melilla",1.43*$K12*L12*M12,$K12*L12*M12)))</f>
        <v>0</v>
      </c>
      <c r="O12" s="35"/>
      <c r="T12" t="s">
        <v>226</v>
      </c>
    </row>
    <row r="13" spans="1:20" x14ac:dyDescent="0.25">
      <c r="A13" s="8">
        <v>4</v>
      </c>
      <c r="B13" s="4" t="s">
        <v>21</v>
      </c>
      <c r="C13" s="4" t="s">
        <v>222</v>
      </c>
      <c r="D13" s="4" t="s">
        <v>15</v>
      </c>
      <c r="E13" s="4" t="s">
        <v>16</v>
      </c>
      <c r="F13" s="4" t="s">
        <v>7</v>
      </c>
      <c r="G13" s="4" t="s">
        <v>12</v>
      </c>
      <c r="H13" s="10">
        <v>207297</v>
      </c>
      <c r="I13" s="10">
        <v>2151</v>
      </c>
      <c r="J13" s="5">
        <v>1.12E-2</v>
      </c>
      <c r="K13" s="16">
        <f t="shared" si="0"/>
        <v>146.91052655999999</v>
      </c>
      <c r="L13" s="39"/>
      <c r="M13" s="38"/>
      <c r="N13" s="22">
        <f t="shared" si="1"/>
        <v>0</v>
      </c>
      <c r="O13" s="35"/>
    </row>
    <row r="14" spans="1:20" x14ac:dyDescent="0.25">
      <c r="A14" s="8">
        <v>5</v>
      </c>
      <c r="B14" s="4" t="s">
        <v>22</v>
      </c>
      <c r="C14" s="4" t="s">
        <v>222</v>
      </c>
      <c r="D14" s="4" t="s">
        <v>15</v>
      </c>
      <c r="E14" s="4" t="s">
        <v>18</v>
      </c>
      <c r="F14" s="4" t="s">
        <v>7</v>
      </c>
      <c r="G14" s="4" t="s">
        <v>12</v>
      </c>
      <c r="H14" s="10">
        <v>230330</v>
      </c>
      <c r="I14" s="10">
        <v>2390</v>
      </c>
      <c r="J14" s="5">
        <v>8.0999999999999996E-3</v>
      </c>
      <c r="K14" s="16">
        <f t="shared" si="0"/>
        <v>118.05310169999998</v>
      </c>
      <c r="L14" s="39"/>
      <c r="M14" s="38"/>
      <c r="N14" s="22">
        <f t="shared" si="1"/>
        <v>0</v>
      </c>
      <c r="O14" s="35"/>
    </row>
    <row r="15" spans="1:20" x14ac:dyDescent="0.25">
      <c r="A15" s="8">
        <v>6</v>
      </c>
      <c r="B15" s="4" t="s">
        <v>23</v>
      </c>
      <c r="C15" s="4" t="s">
        <v>222</v>
      </c>
      <c r="D15" s="4" t="s">
        <v>15</v>
      </c>
      <c r="E15" s="4" t="s">
        <v>20</v>
      </c>
      <c r="F15" s="4" t="s">
        <v>7</v>
      </c>
      <c r="G15" s="4" t="s">
        <v>12</v>
      </c>
      <c r="H15" s="10">
        <v>253363</v>
      </c>
      <c r="I15" s="11">
        <v>2629</v>
      </c>
      <c r="J15" s="5">
        <v>6.3E-3</v>
      </c>
      <c r="K15" s="16">
        <f t="shared" si="0"/>
        <v>101.00098700999999</v>
      </c>
      <c r="L15" s="39"/>
      <c r="M15" s="38"/>
      <c r="N15" s="22">
        <f t="shared" si="1"/>
        <v>0</v>
      </c>
      <c r="O15" s="35"/>
    </row>
    <row r="16" spans="1:20" x14ac:dyDescent="0.25">
      <c r="A16" s="8">
        <v>7</v>
      </c>
      <c r="B16" s="4" t="s">
        <v>24</v>
      </c>
      <c r="C16" s="4" t="s">
        <v>222</v>
      </c>
      <c r="D16" s="4" t="s">
        <v>15</v>
      </c>
      <c r="E16" s="4" t="s">
        <v>16</v>
      </c>
      <c r="F16" s="4" t="s">
        <v>8</v>
      </c>
      <c r="G16" s="4" t="s">
        <v>11</v>
      </c>
      <c r="H16" s="10">
        <v>213478</v>
      </c>
      <c r="I16" s="10">
        <v>2215</v>
      </c>
      <c r="J16" s="5">
        <v>1.11E-2</v>
      </c>
      <c r="K16" s="16">
        <f t="shared" si="0"/>
        <v>149.93864682</v>
      </c>
      <c r="L16" s="39"/>
      <c r="M16" s="38"/>
      <c r="N16" s="22">
        <f t="shared" si="1"/>
        <v>0</v>
      </c>
      <c r="O16" s="35"/>
    </row>
    <row r="17" spans="1:15" ht="15" customHeight="1" x14ac:dyDescent="0.25">
      <c r="A17" s="8">
        <v>8</v>
      </c>
      <c r="B17" s="4" t="s">
        <v>25</v>
      </c>
      <c r="C17" s="4" t="s">
        <v>222</v>
      </c>
      <c r="D17" s="4" t="s">
        <v>15</v>
      </c>
      <c r="E17" s="4" t="s">
        <v>18</v>
      </c>
      <c r="F17" s="4" t="s">
        <v>8</v>
      </c>
      <c r="G17" s="4" t="s">
        <v>11</v>
      </c>
      <c r="H17" s="10">
        <v>237198</v>
      </c>
      <c r="I17" s="10">
        <v>2462</v>
      </c>
      <c r="J17" s="5">
        <v>8.0000000000000002E-3</v>
      </c>
      <c r="K17" s="16">
        <f t="shared" si="0"/>
        <v>120.07819360000001</v>
      </c>
      <c r="L17" s="39"/>
      <c r="M17" s="38"/>
      <c r="N17" s="22">
        <f t="shared" si="1"/>
        <v>0</v>
      </c>
      <c r="O17" s="35"/>
    </row>
    <row r="18" spans="1:15" ht="15" customHeight="1" x14ac:dyDescent="0.25">
      <c r="A18" s="8">
        <v>9</v>
      </c>
      <c r="B18" s="4" t="s">
        <v>26</v>
      </c>
      <c r="C18" s="4" t="s">
        <v>222</v>
      </c>
      <c r="D18" s="4" t="s">
        <v>15</v>
      </c>
      <c r="E18" s="4" t="s">
        <v>20</v>
      </c>
      <c r="F18" s="4" t="s">
        <v>8</v>
      </c>
      <c r="G18" s="4" t="s">
        <v>11</v>
      </c>
      <c r="H18" s="10">
        <v>260917</v>
      </c>
      <c r="I18" s="10">
        <v>2708</v>
      </c>
      <c r="J18" s="5">
        <v>6.3E-3</v>
      </c>
      <c r="K18" s="16">
        <f t="shared" si="0"/>
        <v>104.01620859000001</v>
      </c>
      <c r="L18" s="39"/>
      <c r="M18" s="38"/>
      <c r="N18" s="22">
        <f t="shared" si="1"/>
        <v>0</v>
      </c>
      <c r="O18" s="35"/>
    </row>
    <row r="19" spans="1:15" ht="15" customHeight="1" x14ac:dyDescent="0.25">
      <c r="A19" s="8">
        <v>10</v>
      </c>
      <c r="B19" s="4" t="s">
        <v>27</v>
      </c>
      <c r="C19" s="4" t="s">
        <v>222</v>
      </c>
      <c r="D19" s="4" t="s">
        <v>15</v>
      </c>
      <c r="E19" s="4" t="s">
        <v>16</v>
      </c>
      <c r="F19" s="4" t="s">
        <v>8</v>
      </c>
      <c r="G19" s="4" t="s">
        <v>12</v>
      </c>
      <c r="H19" s="10">
        <v>275705</v>
      </c>
      <c r="I19" s="10">
        <v>2861</v>
      </c>
      <c r="J19" s="5">
        <v>5.1999999999999998E-3</v>
      </c>
      <c r="K19" s="16">
        <f t="shared" si="0"/>
        <v>90.71813139999999</v>
      </c>
      <c r="L19" s="39"/>
      <c r="M19" s="38"/>
      <c r="N19" s="22">
        <f t="shared" si="1"/>
        <v>0</v>
      </c>
      <c r="O19" s="35"/>
    </row>
    <row r="20" spans="1:15" x14ac:dyDescent="0.25">
      <c r="A20" s="8">
        <v>11</v>
      </c>
      <c r="B20" s="4" t="s">
        <v>28</v>
      </c>
      <c r="C20" s="4" t="s">
        <v>222</v>
      </c>
      <c r="D20" s="4" t="s">
        <v>15</v>
      </c>
      <c r="E20" s="4" t="s">
        <v>18</v>
      </c>
      <c r="F20" s="4" t="s">
        <v>8</v>
      </c>
      <c r="G20" s="4" t="s">
        <v>12</v>
      </c>
      <c r="H20" s="10">
        <v>306338</v>
      </c>
      <c r="I20" s="10">
        <v>3179</v>
      </c>
      <c r="J20" s="5">
        <v>3.7000000000000002E-3</v>
      </c>
      <c r="K20" s="16">
        <f t="shared" si="0"/>
        <v>71.721836740000001</v>
      </c>
      <c r="L20" s="39"/>
      <c r="M20" s="38"/>
      <c r="N20" s="22">
        <f t="shared" si="1"/>
        <v>0</v>
      </c>
      <c r="O20" s="35"/>
    </row>
    <row r="21" spans="1:15" x14ac:dyDescent="0.25">
      <c r="A21" s="8">
        <v>12</v>
      </c>
      <c r="B21" s="4" t="s">
        <v>29</v>
      </c>
      <c r="C21" s="4" t="s">
        <v>222</v>
      </c>
      <c r="D21" s="4" t="s">
        <v>15</v>
      </c>
      <c r="E21" s="4" t="s">
        <v>20</v>
      </c>
      <c r="F21" s="4" t="s">
        <v>8</v>
      </c>
      <c r="G21" s="4" t="s">
        <v>12</v>
      </c>
      <c r="H21" s="10">
        <v>336972</v>
      </c>
      <c r="I21" s="10">
        <v>3497</v>
      </c>
      <c r="J21" s="5">
        <v>2.8E-3</v>
      </c>
      <c r="K21" s="16">
        <f t="shared" si="0"/>
        <v>59.703892639999999</v>
      </c>
      <c r="L21" s="39"/>
      <c r="M21" s="38"/>
      <c r="N21" s="22">
        <f t="shared" si="1"/>
        <v>0</v>
      </c>
      <c r="O21" s="35"/>
    </row>
    <row r="22" spans="1:15" x14ac:dyDescent="0.25">
      <c r="A22" s="8">
        <v>13</v>
      </c>
      <c r="B22" s="4" t="s">
        <v>30</v>
      </c>
      <c r="C22" s="4" t="s">
        <v>222</v>
      </c>
      <c r="D22" s="4" t="s">
        <v>15</v>
      </c>
      <c r="E22" s="4" t="s">
        <v>16</v>
      </c>
      <c r="F22" s="4" t="s">
        <v>9</v>
      </c>
      <c r="G22" s="4" t="s">
        <v>11</v>
      </c>
      <c r="H22" s="10">
        <v>247185</v>
      </c>
      <c r="I22" s="10">
        <v>2565</v>
      </c>
      <c r="J22" s="5">
        <v>7.0000000000000001E-3</v>
      </c>
      <c r="K22" s="16">
        <f t="shared" si="0"/>
        <v>109.48760550000002</v>
      </c>
      <c r="L22" s="39"/>
      <c r="M22" s="38"/>
      <c r="N22" s="22">
        <f t="shared" si="1"/>
        <v>0</v>
      </c>
      <c r="O22" s="35"/>
    </row>
    <row r="23" spans="1:15" x14ac:dyDescent="0.25">
      <c r="A23" s="8">
        <v>14</v>
      </c>
      <c r="B23" s="4" t="s">
        <v>31</v>
      </c>
      <c r="C23" s="4" t="s">
        <v>222</v>
      </c>
      <c r="D23" s="4" t="s">
        <v>15</v>
      </c>
      <c r="E23" s="4" t="s">
        <v>18</v>
      </c>
      <c r="F23" s="4" t="s">
        <v>9</v>
      </c>
      <c r="G23" s="4" t="s">
        <v>11</v>
      </c>
      <c r="H23" s="10">
        <v>274650</v>
      </c>
      <c r="I23" s="10">
        <v>2850</v>
      </c>
      <c r="J23" s="5">
        <v>5.0000000000000001E-3</v>
      </c>
      <c r="K23" s="16">
        <f t="shared" si="0"/>
        <v>86.894925000000001</v>
      </c>
      <c r="L23" s="39"/>
      <c r="M23" s="38"/>
      <c r="N23" s="22">
        <f t="shared" si="1"/>
        <v>0</v>
      </c>
      <c r="O23" s="35"/>
    </row>
    <row r="24" spans="1:15" x14ac:dyDescent="0.25">
      <c r="A24" s="8">
        <v>15</v>
      </c>
      <c r="B24" s="4" t="s">
        <v>32</v>
      </c>
      <c r="C24" s="4" t="s">
        <v>222</v>
      </c>
      <c r="D24" s="4" t="s">
        <v>15</v>
      </c>
      <c r="E24" s="4" t="s">
        <v>20</v>
      </c>
      <c r="F24" s="4" t="s">
        <v>9</v>
      </c>
      <c r="G24" s="4" t="s">
        <v>11</v>
      </c>
      <c r="H24" s="10">
        <v>302115</v>
      </c>
      <c r="I24" s="10">
        <v>3135</v>
      </c>
      <c r="J24" s="5">
        <v>3.8999999999999998E-3</v>
      </c>
      <c r="K24" s="16">
        <f t="shared" si="0"/>
        <v>74.555845649999995</v>
      </c>
      <c r="L24" s="39"/>
      <c r="M24" s="38"/>
      <c r="N24" s="22">
        <f t="shared" si="1"/>
        <v>0</v>
      </c>
      <c r="O24" s="35"/>
    </row>
    <row r="25" spans="1:15" ht="15" customHeight="1" x14ac:dyDescent="0.25">
      <c r="A25" s="8">
        <v>16</v>
      </c>
      <c r="B25" s="4" t="s">
        <v>33</v>
      </c>
      <c r="C25" s="4" t="s">
        <v>222</v>
      </c>
      <c r="D25" s="4" t="s">
        <v>34</v>
      </c>
      <c r="E25" s="4" t="s">
        <v>16</v>
      </c>
      <c r="F25" s="4" t="s">
        <v>7</v>
      </c>
      <c r="G25" s="4" t="s">
        <v>11</v>
      </c>
      <c r="H25" s="10">
        <v>151160</v>
      </c>
      <c r="I25" s="10">
        <v>1569</v>
      </c>
      <c r="J25" s="5">
        <v>2.3400000000000001E-2</v>
      </c>
      <c r="K25" s="16">
        <f t="shared" si="0"/>
        <v>223.82951760000003</v>
      </c>
      <c r="L25" s="39"/>
      <c r="M25" s="38"/>
      <c r="N25" s="22">
        <f t="shared" si="1"/>
        <v>0</v>
      </c>
      <c r="O25" s="35"/>
    </row>
    <row r="26" spans="1:15" ht="15" customHeight="1" x14ac:dyDescent="0.25">
      <c r="A26" s="8">
        <v>17</v>
      </c>
      <c r="B26" s="4" t="s">
        <v>35</v>
      </c>
      <c r="C26" s="4" t="s">
        <v>222</v>
      </c>
      <c r="D26" s="4" t="s">
        <v>34</v>
      </c>
      <c r="E26" s="4" t="s">
        <v>18</v>
      </c>
      <c r="F26" s="4" t="s">
        <v>7</v>
      </c>
      <c r="G26" s="4" t="s">
        <v>11</v>
      </c>
      <c r="H26" s="10">
        <v>167955</v>
      </c>
      <c r="I26" s="10">
        <v>1743</v>
      </c>
      <c r="J26" s="5">
        <v>1.72E-2</v>
      </c>
      <c r="K26" s="16">
        <f t="shared" si="0"/>
        <v>182.79849540000004</v>
      </c>
      <c r="L26" s="39"/>
      <c r="M26" s="38"/>
      <c r="N26" s="22">
        <f t="shared" si="1"/>
        <v>0</v>
      </c>
      <c r="O26" s="35"/>
    </row>
    <row r="27" spans="1:15" x14ac:dyDescent="0.25">
      <c r="A27" s="8">
        <v>18</v>
      </c>
      <c r="B27" s="4" t="s">
        <v>36</v>
      </c>
      <c r="C27" s="4" t="s">
        <v>222</v>
      </c>
      <c r="D27" s="4" t="s">
        <v>34</v>
      </c>
      <c r="E27" s="4" t="s">
        <v>20</v>
      </c>
      <c r="F27" s="4" t="s">
        <v>7</v>
      </c>
      <c r="G27" s="4" t="s">
        <v>11</v>
      </c>
      <c r="H27" s="10">
        <v>184751</v>
      </c>
      <c r="I27" s="10">
        <v>1917</v>
      </c>
      <c r="J27" s="5">
        <v>1.3599999999999999E-2</v>
      </c>
      <c r="K27" s="16">
        <f t="shared" si="0"/>
        <v>158.98845943999999</v>
      </c>
      <c r="L27" s="39"/>
      <c r="M27" s="38"/>
      <c r="N27" s="22">
        <f t="shared" si="1"/>
        <v>0</v>
      </c>
      <c r="O27" s="35"/>
    </row>
    <row r="28" spans="1:15" ht="15" customHeight="1" x14ac:dyDescent="0.25">
      <c r="A28" s="8">
        <v>19</v>
      </c>
      <c r="B28" s="4" t="s">
        <v>37</v>
      </c>
      <c r="C28" s="4" t="s">
        <v>222</v>
      </c>
      <c r="D28" s="4" t="s">
        <v>34</v>
      </c>
      <c r="E28" s="4" t="s">
        <v>16</v>
      </c>
      <c r="F28" s="4" t="s">
        <v>7</v>
      </c>
      <c r="G28" s="4" t="s">
        <v>12</v>
      </c>
      <c r="H28" s="10">
        <v>195221</v>
      </c>
      <c r="I28" s="10">
        <v>2026</v>
      </c>
      <c r="J28" s="5">
        <v>1.1599999999999999E-2</v>
      </c>
      <c r="K28" s="16">
        <f t="shared" si="0"/>
        <v>143.29701444</v>
      </c>
      <c r="L28" s="39"/>
      <c r="M28" s="38"/>
      <c r="N28" s="22">
        <f t="shared" si="1"/>
        <v>0</v>
      </c>
      <c r="O28" s="35"/>
    </row>
    <row r="29" spans="1:15" ht="15" customHeight="1" x14ac:dyDescent="0.25">
      <c r="A29" s="8">
        <v>20</v>
      </c>
      <c r="B29" s="4" t="s">
        <v>38</v>
      </c>
      <c r="C29" s="4" t="s">
        <v>222</v>
      </c>
      <c r="D29" s="4" t="s">
        <v>34</v>
      </c>
      <c r="E29" s="4" t="s">
        <v>18</v>
      </c>
      <c r="F29" s="4" t="s">
        <v>7</v>
      </c>
      <c r="G29" s="4" t="s">
        <v>12</v>
      </c>
      <c r="H29" s="10">
        <v>216912</v>
      </c>
      <c r="I29" s="10">
        <v>2251</v>
      </c>
      <c r="J29" s="5">
        <v>8.3000000000000001E-3</v>
      </c>
      <c r="K29" s="16">
        <f t="shared" si="0"/>
        <v>113.92285184000001</v>
      </c>
      <c r="L29" s="39"/>
      <c r="M29" s="38"/>
      <c r="N29" s="22">
        <f t="shared" si="1"/>
        <v>0</v>
      </c>
      <c r="O29" s="35"/>
    </row>
    <row r="30" spans="1:15" x14ac:dyDescent="0.25">
      <c r="A30" s="8">
        <v>21</v>
      </c>
      <c r="B30" s="4" t="s">
        <v>39</v>
      </c>
      <c r="C30" s="4" t="s">
        <v>222</v>
      </c>
      <c r="D30" s="4" t="s">
        <v>34</v>
      </c>
      <c r="E30" s="4" t="s">
        <v>20</v>
      </c>
      <c r="F30" s="4" t="s">
        <v>7</v>
      </c>
      <c r="G30" s="4" t="s">
        <v>12</v>
      </c>
      <c r="H30" s="10">
        <v>238604</v>
      </c>
      <c r="I30" s="10">
        <v>2476</v>
      </c>
      <c r="J30" s="5">
        <v>6.4999999999999997E-3</v>
      </c>
      <c r="K30" s="16">
        <f t="shared" si="0"/>
        <v>98.137985400000005</v>
      </c>
      <c r="L30" s="39"/>
      <c r="M30" s="38"/>
      <c r="N30" s="22">
        <f t="shared" si="1"/>
        <v>0</v>
      </c>
      <c r="O30" s="35"/>
    </row>
    <row r="31" spans="1:15" x14ac:dyDescent="0.25">
      <c r="A31" s="8">
        <v>22</v>
      </c>
      <c r="B31" s="4" t="s">
        <v>40</v>
      </c>
      <c r="C31" s="4" t="s">
        <v>222</v>
      </c>
      <c r="D31" s="4" t="s">
        <v>34</v>
      </c>
      <c r="E31" s="4" t="s">
        <v>16</v>
      </c>
      <c r="F31" s="4" t="s">
        <v>8</v>
      </c>
      <c r="G31" s="4" t="s">
        <v>11</v>
      </c>
      <c r="H31" s="10">
        <v>201042</v>
      </c>
      <c r="I31" s="10">
        <v>2086</v>
      </c>
      <c r="J31" s="5">
        <v>1.1599999999999999E-2</v>
      </c>
      <c r="K31" s="16">
        <f t="shared" si="0"/>
        <v>147.56501288000001</v>
      </c>
      <c r="L31" s="39"/>
      <c r="M31" s="38"/>
      <c r="N31" s="22">
        <f t="shared" si="1"/>
        <v>0</v>
      </c>
      <c r="O31" s="35"/>
    </row>
    <row r="32" spans="1:15" x14ac:dyDescent="0.25">
      <c r="A32" s="8">
        <v>23</v>
      </c>
      <c r="B32" s="4" t="s">
        <v>41</v>
      </c>
      <c r="C32" s="4" t="s">
        <v>222</v>
      </c>
      <c r="D32" s="4" t="s">
        <v>34</v>
      </c>
      <c r="E32" s="4" t="s">
        <v>18</v>
      </c>
      <c r="F32" s="4" t="s">
        <v>8</v>
      </c>
      <c r="G32" s="4" t="s">
        <v>11</v>
      </c>
      <c r="H32" s="10">
        <v>223380</v>
      </c>
      <c r="I32" s="10">
        <v>2318</v>
      </c>
      <c r="J32" s="5">
        <v>8.3000000000000001E-3</v>
      </c>
      <c r="K32" s="16">
        <f t="shared" si="0"/>
        <v>117.3188566</v>
      </c>
      <c r="L32" s="39"/>
      <c r="M32" s="38"/>
      <c r="N32" s="22">
        <f t="shared" si="1"/>
        <v>0</v>
      </c>
      <c r="O32" s="35"/>
    </row>
    <row r="33" spans="1:15" x14ac:dyDescent="0.25">
      <c r="A33" s="8">
        <v>24</v>
      </c>
      <c r="B33" s="4" t="s">
        <v>42</v>
      </c>
      <c r="C33" s="4" t="s">
        <v>222</v>
      </c>
      <c r="D33" s="4" t="s">
        <v>34</v>
      </c>
      <c r="E33" s="4" t="s">
        <v>20</v>
      </c>
      <c r="F33" s="4" t="s">
        <v>8</v>
      </c>
      <c r="G33" s="4" t="s">
        <v>11</v>
      </c>
      <c r="H33" s="10">
        <v>245718</v>
      </c>
      <c r="I33" s="10">
        <v>2550</v>
      </c>
      <c r="J33" s="5">
        <v>6.4000000000000003E-3</v>
      </c>
      <c r="K33" s="16">
        <f t="shared" si="0"/>
        <v>99.51028608</v>
      </c>
      <c r="L33" s="39"/>
      <c r="M33" s="38"/>
      <c r="N33" s="22">
        <f t="shared" si="1"/>
        <v>0</v>
      </c>
      <c r="O33" s="35"/>
    </row>
    <row r="34" spans="1:15" x14ac:dyDescent="0.25">
      <c r="A34" s="8">
        <v>25</v>
      </c>
      <c r="B34" s="4" t="s">
        <v>43</v>
      </c>
      <c r="C34" s="4" t="s">
        <v>222</v>
      </c>
      <c r="D34" s="4" t="s">
        <v>34</v>
      </c>
      <c r="E34" s="4" t="s">
        <v>16</v>
      </c>
      <c r="F34" s="4" t="s">
        <v>8</v>
      </c>
      <c r="G34" s="4" t="s">
        <v>12</v>
      </c>
      <c r="H34" s="10">
        <v>259644</v>
      </c>
      <c r="I34" s="10">
        <v>2694</v>
      </c>
      <c r="J34" s="5">
        <v>5.3E-3</v>
      </c>
      <c r="K34" s="16">
        <f t="shared" si="0"/>
        <v>87.07458828</v>
      </c>
      <c r="L34" s="39"/>
      <c r="M34" s="38"/>
      <c r="N34" s="22">
        <f t="shared" si="1"/>
        <v>0</v>
      </c>
      <c r="O34" s="35"/>
    </row>
    <row r="35" spans="1:15" x14ac:dyDescent="0.25">
      <c r="A35" s="8">
        <v>26</v>
      </c>
      <c r="B35" s="4" t="s">
        <v>44</v>
      </c>
      <c r="C35" s="4" t="s">
        <v>222</v>
      </c>
      <c r="D35" s="4" t="s">
        <v>34</v>
      </c>
      <c r="E35" s="4" t="s">
        <v>18</v>
      </c>
      <c r="F35" s="4" t="s">
        <v>8</v>
      </c>
      <c r="G35" s="4" t="s">
        <v>12</v>
      </c>
      <c r="H35" s="10">
        <v>288493</v>
      </c>
      <c r="I35" s="10">
        <v>2994</v>
      </c>
      <c r="J35" s="5">
        <v>3.7000000000000002E-3</v>
      </c>
      <c r="K35" s="16">
        <f t="shared" si="0"/>
        <v>67.544534889999994</v>
      </c>
      <c r="L35" s="39"/>
      <c r="M35" s="38"/>
      <c r="N35" s="22">
        <f t="shared" si="1"/>
        <v>0</v>
      </c>
      <c r="O35" s="35"/>
    </row>
    <row r="36" spans="1:15" x14ac:dyDescent="0.25">
      <c r="A36" s="8">
        <v>27</v>
      </c>
      <c r="B36" s="4" t="s">
        <v>45</v>
      </c>
      <c r="C36" s="4" t="s">
        <v>222</v>
      </c>
      <c r="D36" s="4" t="s">
        <v>34</v>
      </c>
      <c r="E36" s="4" t="s">
        <v>20</v>
      </c>
      <c r="F36" s="4" t="s">
        <v>8</v>
      </c>
      <c r="G36" s="4" t="s">
        <v>12</v>
      </c>
      <c r="H36" s="10">
        <v>317343</v>
      </c>
      <c r="I36" s="10">
        <v>3293</v>
      </c>
      <c r="J36" s="5">
        <v>2.8999999999999998E-3</v>
      </c>
      <c r="K36" s="16">
        <f t="shared" si="0"/>
        <v>58.233289629999994</v>
      </c>
      <c r="L36" s="39"/>
      <c r="M36" s="38"/>
      <c r="N36" s="22">
        <f t="shared" si="1"/>
        <v>0</v>
      </c>
      <c r="O36" s="35"/>
    </row>
    <row r="37" spans="1:15" x14ac:dyDescent="0.25">
      <c r="A37" s="8">
        <v>28</v>
      </c>
      <c r="B37" s="4" t="s">
        <v>46</v>
      </c>
      <c r="C37" s="4" t="s">
        <v>222</v>
      </c>
      <c r="D37" s="4" t="s">
        <v>34</v>
      </c>
      <c r="E37" s="4" t="s">
        <v>16</v>
      </c>
      <c r="F37" s="4" t="s">
        <v>9</v>
      </c>
      <c r="G37" s="4" t="s">
        <v>11</v>
      </c>
      <c r="H37" s="10">
        <v>232786</v>
      </c>
      <c r="I37" s="10">
        <v>2416</v>
      </c>
      <c r="J37" s="5">
        <v>7.1999999999999998E-3</v>
      </c>
      <c r="K37" s="16">
        <f t="shared" si="0"/>
        <v>106.05873167999999</v>
      </c>
      <c r="L37" s="39"/>
      <c r="M37" s="38"/>
      <c r="N37" s="22">
        <f t="shared" si="1"/>
        <v>0</v>
      </c>
      <c r="O37" s="35"/>
    </row>
    <row r="38" spans="1:15" x14ac:dyDescent="0.25">
      <c r="A38" s="8">
        <v>29</v>
      </c>
      <c r="B38" s="4" t="s">
        <v>47</v>
      </c>
      <c r="C38" s="4" t="s">
        <v>222</v>
      </c>
      <c r="D38" s="4" t="s">
        <v>34</v>
      </c>
      <c r="E38" s="4" t="s">
        <v>18</v>
      </c>
      <c r="F38" s="4" t="s">
        <v>9</v>
      </c>
      <c r="G38" s="4" t="s">
        <v>11</v>
      </c>
      <c r="H38" s="10">
        <v>258651</v>
      </c>
      <c r="I38" s="10">
        <v>2684</v>
      </c>
      <c r="J38" s="5">
        <v>5.1000000000000004E-3</v>
      </c>
      <c r="K38" s="16">
        <f t="shared" si="0"/>
        <v>83.469853290000003</v>
      </c>
      <c r="L38" s="39"/>
      <c r="M38" s="38"/>
      <c r="N38" s="22">
        <f t="shared" si="1"/>
        <v>0</v>
      </c>
      <c r="O38" s="35"/>
    </row>
    <row r="39" spans="1:15" x14ac:dyDescent="0.25">
      <c r="A39" s="8">
        <v>30</v>
      </c>
      <c r="B39" s="4" t="s">
        <v>48</v>
      </c>
      <c r="C39" s="4" t="s">
        <v>222</v>
      </c>
      <c r="D39" s="4" t="s">
        <v>34</v>
      </c>
      <c r="E39" s="4" t="s">
        <v>20</v>
      </c>
      <c r="F39" s="4" t="s">
        <v>9</v>
      </c>
      <c r="G39" s="4" t="s">
        <v>11</v>
      </c>
      <c r="H39" s="10">
        <v>284516</v>
      </c>
      <c r="I39" s="10">
        <v>2953</v>
      </c>
      <c r="J39" s="5">
        <v>4.0000000000000001E-3</v>
      </c>
      <c r="K39" s="16">
        <f t="shared" si="0"/>
        <v>72.015585599999994</v>
      </c>
      <c r="L39" s="39"/>
      <c r="M39" s="38"/>
      <c r="N39" s="22">
        <f t="shared" si="1"/>
        <v>0</v>
      </c>
      <c r="O39" s="35"/>
    </row>
    <row r="40" spans="1:15" x14ac:dyDescent="0.25">
      <c r="A40" s="8">
        <v>31</v>
      </c>
      <c r="B40" s="4" t="s">
        <v>49</v>
      </c>
      <c r="C40" s="4" t="s">
        <v>222</v>
      </c>
      <c r="D40" s="4" t="s">
        <v>50</v>
      </c>
      <c r="E40" s="4" t="s">
        <v>16</v>
      </c>
      <c r="F40" s="4" t="s">
        <v>7</v>
      </c>
      <c r="G40" s="4" t="s">
        <v>11</v>
      </c>
      <c r="H40" s="10">
        <v>114839</v>
      </c>
      <c r="I40" s="10">
        <v>1192</v>
      </c>
      <c r="J40" s="5">
        <v>2.3699999999999999E-2</v>
      </c>
      <c r="K40" s="16">
        <f t="shared" si="0"/>
        <v>172.22749946999997</v>
      </c>
      <c r="L40" s="39"/>
      <c r="M40" s="38"/>
      <c r="N40" s="22">
        <f t="shared" si="1"/>
        <v>0</v>
      </c>
      <c r="O40" s="35"/>
    </row>
    <row r="41" spans="1:15" x14ac:dyDescent="0.25">
      <c r="A41" s="8">
        <v>32</v>
      </c>
      <c r="B41" s="4" t="s">
        <v>51</v>
      </c>
      <c r="C41" s="4" t="s">
        <v>222</v>
      </c>
      <c r="D41" s="4" t="s">
        <v>50</v>
      </c>
      <c r="E41" s="4" t="s">
        <v>18</v>
      </c>
      <c r="F41" s="4" t="s">
        <v>7</v>
      </c>
      <c r="G41" s="4" t="s">
        <v>11</v>
      </c>
      <c r="H41" s="10">
        <v>127599</v>
      </c>
      <c r="I41" s="10">
        <v>1324</v>
      </c>
      <c r="J41" s="5">
        <v>1.7399999999999999E-2</v>
      </c>
      <c r="K41" s="16">
        <f t="shared" si="0"/>
        <v>140.48737553999999</v>
      </c>
      <c r="L41" s="39"/>
      <c r="M41" s="38"/>
      <c r="N41" s="22">
        <f t="shared" si="1"/>
        <v>0</v>
      </c>
      <c r="O41" s="35"/>
    </row>
    <row r="42" spans="1:15" x14ac:dyDescent="0.25">
      <c r="A42" s="8">
        <v>33</v>
      </c>
      <c r="B42" s="4" t="s">
        <v>52</v>
      </c>
      <c r="C42" s="4" t="s">
        <v>222</v>
      </c>
      <c r="D42" s="4" t="s">
        <v>50</v>
      </c>
      <c r="E42" s="4" t="s">
        <v>20</v>
      </c>
      <c r="F42" s="4" t="s">
        <v>7</v>
      </c>
      <c r="G42" s="4" t="s">
        <v>11</v>
      </c>
      <c r="H42" s="10">
        <v>140359</v>
      </c>
      <c r="I42" s="10">
        <v>1457</v>
      </c>
      <c r="J42" s="5">
        <v>1.38E-2</v>
      </c>
      <c r="K42" s="16">
        <f t="shared" ref="K42:K73" si="2">J42*(H42/40+H42*20/40*5.58/100+I42)</f>
        <v>122.57147717999999</v>
      </c>
      <c r="L42" s="39"/>
      <c r="M42" s="38"/>
      <c r="N42" s="22">
        <f t="shared" si="1"/>
        <v>0</v>
      </c>
      <c r="O42" s="35"/>
    </row>
    <row r="43" spans="1:15" x14ac:dyDescent="0.25">
      <c r="A43" s="8">
        <v>34</v>
      </c>
      <c r="B43" s="4" t="s">
        <v>53</v>
      </c>
      <c r="C43" s="4" t="s">
        <v>222</v>
      </c>
      <c r="D43" s="4" t="s">
        <v>50</v>
      </c>
      <c r="E43" s="4" t="s">
        <v>16</v>
      </c>
      <c r="F43" s="4" t="s">
        <v>7</v>
      </c>
      <c r="G43" s="4" t="s">
        <v>12</v>
      </c>
      <c r="H43" s="10">
        <v>153148</v>
      </c>
      <c r="I43" s="10">
        <v>1589</v>
      </c>
      <c r="J43" s="5">
        <v>1.1299999999999999E-2</v>
      </c>
      <c r="K43" s="16">
        <f t="shared" si="2"/>
        <v>109.50297996</v>
      </c>
      <c r="L43" s="39"/>
      <c r="M43" s="38"/>
      <c r="N43" s="22">
        <f t="shared" si="1"/>
        <v>0</v>
      </c>
      <c r="O43" s="35"/>
    </row>
    <row r="44" spans="1:15" x14ac:dyDescent="0.25">
      <c r="A44" s="8">
        <v>35</v>
      </c>
      <c r="B44" s="4" t="s">
        <v>54</v>
      </c>
      <c r="C44" s="4" t="s">
        <v>222</v>
      </c>
      <c r="D44" s="4" t="s">
        <v>50</v>
      </c>
      <c r="E44" s="4" t="s">
        <v>18</v>
      </c>
      <c r="F44" s="4" t="s">
        <v>7</v>
      </c>
      <c r="G44" s="4" t="s">
        <v>12</v>
      </c>
      <c r="H44" s="10">
        <v>170164</v>
      </c>
      <c r="I44" s="10">
        <v>1766</v>
      </c>
      <c r="J44" s="5">
        <v>8.0999999999999996E-3</v>
      </c>
      <c r="K44" s="16">
        <f t="shared" si="2"/>
        <v>87.218172359999997</v>
      </c>
      <c r="L44" s="39"/>
      <c r="M44" s="38"/>
      <c r="N44" s="22">
        <f t="shared" si="1"/>
        <v>0</v>
      </c>
      <c r="O44" s="35"/>
    </row>
    <row r="45" spans="1:15" x14ac:dyDescent="0.25">
      <c r="A45" s="8">
        <v>36</v>
      </c>
      <c r="B45" s="4" t="s">
        <v>55</v>
      </c>
      <c r="C45" s="4" t="s">
        <v>222</v>
      </c>
      <c r="D45" s="4" t="s">
        <v>50</v>
      </c>
      <c r="E45" s="4" t="s">
        <v>20</v>
      </c>
      <c r="F45" s="4" t="s">
        <v>7</v>
      </c>
      <c r="G45" s="4" t="s">
        <v>12</v>
      </c>
      <c r="H45" s="10">
        <v>187180</v>
      </c>
      <c r="I45" s="10">
        <v>1942</v>
      </c>
      <c r="J45" s="5">
        <v>6.3E-3</v>
      </c>
      <c r="K45" s="16">
        <f t="shared" si="2"/>
        <v>74.616078599999994</v>
      </c>
      <c r="L45" s="39"/>
      <c r="M45" s="38"/>
      <c r="N45" s="22">
        <f t="shared" si="1"/>
        <v>0</v>
      </c>
      <c r="O45" s="35"/>
    </row>
    <row r="46" spans="1:15" x14ac:dyDescent="0.25">
      <c r="A46" s="8">
        <v>37</v>
      </c>
      <c r="B46" s="4" t="s">
        <v>56</v>
      </c>
      <c r="C46" s="4" t="s">
        <v>222</v>
      </c>
      <c r="D46" s="4" t="s">
        <v>50</v>
      </c>
      <c r="E46" s="4" t="s">
        <v>16</v>
      </c>
      <c r="F46" s="4" t="s">
        <v>8</v>
      </c>
      <c r="G46" s="4" t="s">
        <v>11</v>
      </c>
      <c r="H46" s="10">
        <v>152736</v>
      </c>
      <c r="I46" s="10">
        <v>1585</v>
      </c>
      <c r="J46" s="5">
        <v>1.1900000000000001E-2</v>
      </c>
      <c r="K46" s="16">
        <f t="shared" si="2"/>
        <v>115.01033936</v>
      </c>
      <c r="L46" s="39"/>
      <c r="M46" s="38"/>
      <c r="N46" s="22"/>
      <c r="O46" s="35"/>
    </row>
    <row r="47" spans="1:15" x14ac:dyDescent="0.25">
      <c r="A47" s="8">
        <v>38</v>
      </c>
      <c r="B47" s="4" t="s">
        <v>57</v>
      </c>
      <c r="C47" s="4" t="s">
        <v>222</v>
      </c>
      <c r="D47" s="4" t="s">
        <v>50</v>
      </c>
      <c r="E47" s="4" t="s">
        <v>18</v>
      </c>
      <c r="F47" s="4" t="s">
        <v>8</v>
      </c>
      <c r="G47" s="4" t="s">
        <v>11</v>
      </c>
      <c r="H47" s="10">
        <v>169707</v>
      </c>
      <c r="I47" s="10">
        <v>1761</v>
      </c>
      <c r="J47" s="5">
        <v>8.5000000000000006E-3</v>
      </c>
      <c r="K47" s="16">
        <f t="shared" si="2"/>
        <v>91.27725255</v>
      </c>
      <c r="L47" s="39"/>
      <c r="M47" s="38"/>
      <c r="N47" s="22">
        <f t="shared" si="1"/>
        <v>0</v>
      </c>
      <c r="O47" s="35"/>
    </row>
    <row r="48" spans="1:15" x14ac:dyDescent="0.25">
      <c r="A48" s="8">
        <v>39</v>
      </c>
      <c r="B48" s="4" t="s">
        <v>58</v>
      </c>
      <c r="C48" s="4" t="s">
        <v>222</v>
      </c>
      <c r="D48" s="4" t="s">
        <v>50</v>
      </c>
      <c r="E48" s="4" t="s">
        <v>20</v>
      </c>
      <c r="F48" s="4" t="s">
        <v>8</v>
      </c>
      <c r="G48" s="4" t="s">
        <v>11</v>
      </c>
      <c r="H48" s="10">
        <v>186678</v>
      </c>
      <c r="I48" s="10">
        <v>1937</v>
      </c>
      <c r="J48" s="5">
        <v>6.6E-3</v>
      </c>
      <c r="K48" s="16">
        <f t="shared" si="2"/>
        <v>77.960956920000001</v>
      </c>
      <c r="L48" s="39"/>
      <c r="M48" s="38"/>
      <c r="N48" s="22">
        <f t="shared" si="1"/>
        <v>0</v>
      </c>
      <c r="O48" s="35"/>
    </row>
    <row r="49" spans="1:15" x14ac:dyDescent="0.25">
      <c r="A49" s="8">
        <v>40</v>
      </c>
      <c r="B49" s="4" t="s">
        <v>59</v>
      </c>
      <c r="C49" s="4" t="s">
        <v>222</v>
      </c>
      <c r="D49" s="4" t="s">
        <v>50</v>
      </c>
      <c r="E49" s="4" t="s">
        <v>16</v>
      </c>
      <c r="F49" s="4" t="s">
        <v>8</v>
      </c>
      <c r="G49" s="4" t="s">
        <v>12</v>
      </c>
      <c r="H49" s="10">
        <v>203686</v>
      </c>
      <c r="I49" s="10">
        <v>2114</v>
      </c>
      <c r="J49" s="5">
        <v>5.3E-3</v>
      </c>
      <c r="K49" s="16">
        <f t="shared" si="2"/>
        <v>68.31164382</v>
      </c>
      <c r="L49" s="39"/>
      <c r="M49" s="38"/>
      <c r="N49" s="22">
        <f t="shared" si="1"/>
        <v>0</v>
      </c>
      <c r="O49" s="35"/>
    </row>
    <row r="50" spans="1:15" x14ac:dyDescent="0.25">
      <c r="A50" s="8">
        <v>41</v>
      </c>
      <c r="B50" s="4" t="s">
        <v>60</v>
      </c>
      <c r="C50" s="4" t="s">
        <v>222</v>
      </c>
      <c r="D50" s="4" t="s">
        <v>50</v>
      </c>
      <c r="E50" s="4" t="s">
        <v>18</v>
      </c>
      <c r="F50" s="4" t="s">
        <v>8</v>
      </c>
      <c r="G50" s="4" t="s">
        <v>12</v>
      </c>
      <c r="H50" s="10">
        <v>226318</v>
      </c>
      <c r="I50" s="10">
        <v>2349</v>
      </c>
      <c r="J50" s="5">
        <v>3.7000000000000002E-3</v>
      </c>
      <c r="K50" s="16">
        <f t="shared" si="2"/>
        <v>52.988522140000001</v>
      </c>
      <c r="L50" s="39"/>
      <c r="M50" s="38"/>
      <c r="N50" s="22">
        <f t="shared" si="1"/>
        <v>0</v>
      </c>
      <c r="O50" s="35"/>
    </row>
    <row r="51" spans="1:15" x14ac:dyDescent="0.25">
      <c r="A51" s="8">
        <v>42</v>
      </c>
      <c r="B51" s="4" t="s">
        <v>61</v>
      </c>
      <c r="C51" s="4" t="s">
        <v>222</v>
      </c>
      <c r="D51" s="4" t="s">
        <v>50</v>
      </c>
      <c r="E51" s="4" t="s">
        <v>20</v>
      </c>
      <c r="F51" s="4" t="s">
        <v>8</v>
      </c>
      <c r="G51" s="4" t="s">
        <v>12</v>
      </c>
      <c r="H51" s="10">
        <v>248950</v>
      </c>
      <c r="I51" s="10">
        <v>2584</v>
      </c>
      <c r="J51" s="5">
        <v>2.8999999999999998E-3</v>
      </c>
      <c r="K51" s="16">
        <f t="shared" si="2"/>
        <v>45.685019499999996</v>
      </c>
      <c r="L51" s="39"/>
      <c r="M51" s="38"/>
      <c r="N51" s="22">
        <f t="shared" si="1"/>
        <v>0</v>
      </c>
      <c r="O51" s="35"/>
    </row>
    <row r="52" spans="1:15" x14ac:dyDescent="0.25">
      <c r="A52" s="8">
        <v>43</v>
      </c>
      <c r="B52" s="4" t="s">
        <v>62</v>
      </c>
      <c r="C52" s="4" t="s">
        <v>222</v>
      </c>
      <c r="D52" s="4" t="s">
        <v>50</v>
      </c>
      <c r="E52" s="4" t="s">
        <v>16</v>
      </c>
      <c r="F52" s="4" t="s">
        <v>9</v>
      </c>
      <c r="G52" s="4" t="s">
        <v>11</v>
      </c>
      <c r="H52" s="10">
        <v>176852</v>
      </c>
      <c r="I52" s="10">
        <v>1835</v>
      </c>
      <c r="J52" s="5">
        <v>7.4999999999999997E-3</v>
      </c>
      <c r="K52" s="16">
        <f t="shared" si="2"/>
        <v>83.928530999999992</v>
      </c>
      <c r="L52" s="39"/>
      <c r="M52" s="38"/>
      <c r="N52" s="22">
        <f t="shared" si="1"/>
        <v>0</v>
      </c>
      <c r="O52" s="35"/>
    </row>
    <row r="53" spans="1:15" x14ac:dyDescent="0.25">
      <c r="A53" s="8">
        <v>44</v>
      </c>
      <c r="B53" s="4" t="s">
        <v>63</v>
      </c>
      <c r="C53" s="4" t="s">
        <v>222</v>
      </c>
      <c r="D53" s="4" t="s">
        <v>50</v>
      </c>
      <c r="E53" s="4" t="s">
        <v>18</v>
      </c>
      <c r="F53" s="4" t="s">
        <v>9</v>
      </c>
      <c r="G53" s="4" t="s">
        <v>11</v>
      </c>
      <c r="H53" s="10">
        <v>196503</v>
      </c>
      <c r="I53" s="10">
        <v>2039</v>
      </c>
      <c r="J53" s="5">
        <v>5.3E-3</v>
      </c>
      <c r="K53" s="16">
        <f t="shared" si="2"/>
        <v>65.900246109999998</v>
      </c>
      <c r="L53" s="39"/>
      <c r="M53" s="38"/>
      <c r="N53" s="22">
        <f t="shared" si="1"/>
        <v>0</v>
      </c>
      <c r="O53" s="35"/>
    </row>
    <row r="54" spans="1:15" x14ac:dyDescent="0.25">
      <c r="A54" s="8">
        <v>45</v>
      </c>
      <c r="B54" s="4" t="s">
        <v>64</v>
      </c>
      <c r="C54" s="4" t="s">
        <v>222</v>
      </c>
      <c r="D54" s="4" t="s">
        <v>50</v>
      </c>
      <c r="E54" s="4" t="s">
        <v>20</v>
      </c>
      <c r="F54" s="4" t="s">
        <v>9</v>
      </c>
      <c r="G54" s="4" t="s">
        <v>11</v>
      </c>
      <c r="H54" s="10">
        <v>216153</v>
      </c>
      <c r="I54" s="10">
        <v>2243</v>
      </c>
      <c r="J54" s="5">
        <v>4.1000000000000003E-3</v>
      </c>
      <c r="K54" s="16">
        <f t="shared" si="2"/>
        <v>56.077724170000003</v>
      </c>
      <c r="L54" s="39"/>
      <c r="M54" s="38"/>
      <c r="N54" s="22">
        <f t="shared" si="1"/>
        <v>0</v>
      </c>
      <c r="O54" s="35"/>
    </row>
    <row r="55" spans="1:15" x14ac:dyDescent="0.25">
      <c r="A55" s="8">
        <v>46</v>
      </c>
      <c r="B55" s="4" t="s">
        <v>65</v>
      </c>
      <c r="C55" s="4" t="s">
        <v>222</v>
      </c>
      <c r="D55" s="4" t="s">
        <v>66</v>
      </c>
      <c r="E55" s="4" t="s">
        <v>16</v>
      </c>
      <c r="F55" s="4" t="s">
        <v>7</v>
      </c>
      <c r="G55" s="4" t="s">
        <v>11</v>
      </c>
      <c r="H55" s="10">
        <v>103902</v>
      </c>
      <c r="I55" s="10">
        <v>1078</v>
      </c>
      <c r="J55" s="5">
        <v>2.3699999999999999E-2</v>
      </c>
      <c r="K55" s="16">
        <f t="shared" si="2"/>
        <v>155.81365446000001</v>
      </c>
      <c r="L55" s="39"/>
      <c r="M55" s="38"/>
      <c r="N55" s="22">
        <f t="shared" si="1"/>
        <v>0</v>
      </c>
      <c r="O55" s="35"/>
    </row>
    <row r="56" spans="1:15" x14ac:dyDescent="0.25">
      <c r="A56" s="8">
        <v>47</v>
      </c>
      <c r="B56" s="4" t="s">
        <v>67</v>
      </c>
      <c r="C56" s="4" t="s">
        <v>222</v>
      </c>
      <c r="D56" s="4" t="s">
        <v>66</v>
      </c>
      <c r="E56" s="4" t="s">
        <v>18</v>
      </c>
      <c r="F56" s="4" t="s">
        <v>7</v>
      </c>
      <c r="G56" s="4" t="s">
        <v>11</v>
      </c>
      <c r="H56" s="10">
        <v>115447</v>
      </c>
      <c r="I56" s="10">
        <v>1198</v>
      </c>
      <c r="J56" s="5">
        <v>1.7399999999999999E-2</v>
      </c>
      <c r="K56" s="16">
        <f t="shared" si="2"/>
        <v>127.10954561999999</v>
      </c>
      <c r="L56" s="39"/>
      <c r="M56" s="38"/>
      <c r="N56" s="22">
        <f t="shared" si="1"/>
        <v>0</v>
      </c>
      <c r="O56" s="35"/>
    </row>
    <row r="57" spans="1:15" x14ac:dyDescent="0.25">
      <c r="A57" s="8">
        <v>48</v>
      </c>
      <c r="B57" s="4" t="s">
        <v>68</v>
      </c>
      <c r="C57" s="4" t="s">
        <v>222</v>
      </c>
      <c r="D57" s="4" t="s">
        <v>66</v>
      </c>
      <c r="E57" s="4" t="s">
        <v>20</v>
      </c>
      <c r="F57" s="4" t="s">
        <v>7</v>
      </c>
      <c r="G57" s="4" t="s">
        <v>11</v>
      </c>
      <c r="H57" s="10">
        <v>126992</v>
      </c>
      <c r="I57" s="10">
        <v>1318</v>
      </c>
      <c r="J57" s="5">
        <v>1.38E-2</v>
      </c>
      <c r="K57" s="16">
        <f t="shared" si="2"/>
        <v>110.89509984</v>
      </c>
      <c r="L57" s="39"/>
      <c r="M57" s="38"/>
      <c r="N57" s="22">
        <f t="shared" si="1"/>
        <v>0</v>
      </c>
      <c r="O57" s="35"/>
    </row>
    <row r="58" spans="1:15" x14ac:dyDescent="0.25">
      <c r="A58" s="8">
        <v>49</v>
      </c>
      <c r="B58" s="4" t="s">
        <v>69</v>
      </c>
      <c r="C58" s="4" t="s">
        <v>222</v>
      </c>
      <c r="D58" s="4" t="s">
        <v>66</v>
      </c>
      <c r="E58" s="4" t="s">
        <v>16</v>
      </c>
      <c r="F58" s="4" t="s">
        <v>7</v>
      </c>
      <c r="G58" s="4" t="s">
        <v>12</v>
      </c>
      <c r="H58" s="10">
        <v>138562</v>
      </c>
      <c r="I58" s="10">
        <v>1438</v>
      </c>
      <c r="J58" s="5">
        <v>1.1299999999999999E-2</v>
      </c>
      <c r="K58" s="16">
        <f t="shared" si="2"/>
        <v>99.077606739999993</v>
      </c>
      <c r="L58" s="39"/>
      <c r="M58" s="38"/>
      <c r="N58" s="22">
        <f t="shared" si="1"/>
        <v>0</v>
      </c>
      <c r="O58" s="35"/>
    </row>
    <row r="59" spans="1:15" x14ac:dyDescent="0.25">
      <c r="A59" s="8">
        <v>50</v>
      </c>
      <c r="B59" s="4" t="s">
        <v>70</v>
      </c>
      <c r="C59" s="4" t="s">
        <v>222</v>
      </c>
      <c r="D59" s="4" t="s">
        <v>66</v>
      </c>
      <c r="E59" s="4" t="s">
        <v>18</v>
      </c>
      <c r="F59" s="4" t="s">
        <v>7</v>
      </c>
      <c r="G59" s="4" t="s">
        <v>12</v>
      </c>
      <c r="H59" s="10">
        <v>153958</v>
      </c>
      <c r="I59" s="10">
        <v>1598</v>
      </c>
      <c r="J59" s="5">
        <v>8.0999999999999996E-3</v>
      </c>
      <c r="K59" s="16">
        <f t="shared" si="2"/>
        <v>78.913263419999993</v>
      </c>
      <c r="L59" s="39"/>
      <c r="M59" s="38"/>
      <c r="N59" s="22">
        <f t="shared" si="1"/>
        <v>0</v>
      </c>
      <c r="O59" s="35"/>
    </row>
    <row r="60" spans="1:15" x14ac:dyDescent="0.25">
      <c r="A60" s="8">
        <v>51</v>
      </c>
      <c r="B60" s="4" t="s">
        <v>71</v>
      </c>
      <c r="C60" s="4" t="s">
        <v>222</v>
      </c>
      <c r="D60" s="4" t="s">
        <v>66</v>
      </c>
      <c r="E60" s="4" t="s">
        <v>20</v>
      </c>
      <c r="F60" s="4" t="s">
        <v>7</v>
      </c>
      <c r="G60" s="4" t="s">
        <v>12</v>
      </c>
      <c r="H60" s="10">
        <v>169354</v>
      </c>
      <c r="I60" s="10">
        <v>1757</v>
      </c>
      <c r="J60" s="5">
        <v>6.3E-3</v>
      </c>
      <c r="K60" s="16">
        <f t="shared" si="2"/>
        <v>67.509707579999997</v>
      </c>
      <c r="L60" s="39"/>
      <c r="M60" s="38"/>
      <c r="N60" s="22">
        <f t="shared" si="1"/>
        <v>0</v>
      </c>
      <c r="O60" s="35"/>
    </row>
    <row r="61" spans="1:15" x14ac:dyDescent="0.25">
      <c r="A61" s="8">
        <v>52</v>
      </c>
      <c r="B61" s="4" t="s">
        <v>72</v>
      </c>
      <c r="C61" s="4" t="s">
        <v>222</v>
      </c>
      <c r="D61" s="4" t="s">
        <v>66</v>
      </c>
      <c r="E61" s="4" t="s">
        <v>16</v>
      </c>
      <c r="F61" s="4" t="s">
        <v>8</v>
      </c>
      <c r="G61" s="4" t="s">
        <v>11</v>
      </c>
      <c r="H61" s="10">
        <v>138190</v>
      </c>
      <c r="I61" s="10">
        <v>1434</v>
      </c>
      <c r="J61" s="5">
        <v>1.1900000000000001E-2</v>
      </c>
      <c r="K61" s="16">
        <f t="shared" si="2"/>
        <v>104.05658690000001</v>
      </c>
      <c r="L61" s="39"/>
      <c r="M61" s="38"/>
      <c r="N61" s="22">
        <f t="shared" si="1"/>
        <v>0</v>
      </c>
      <c r="O61" s="35"/>
    </row>
    <row r="62" spans="1:15" x14ac:dyDescent="0.25">
      <c r="A62" s="8">
        <v>53</v>
      </c>
      <c r="B62" s="4" t="s">
        <v>73</v>
      </c>
      <c r="C62" s="4" t="s">
        <v>222</v>
      </c>
      <c r="D62" s="4" t="s">
        <v>66</v>
      </c>
      <c r="E62" s="4" t="s">
        <v>18</v>
      </c>
      <c r="F62" s="4" t="s">
        <v>8</v>
      </c>
      <c r="G62" s="4" t="s">
        <v>11</v>
      </c>
      <c r="H62" s="10">
        <v>153544</v>
      </c>
      <c r="I62" s="10">
        <v>1593</v>
      </c>
      <c r="J62" s="5">
        <v>8.5000000000000006E-3</v>
      </c>
      <c r="K62" s="16">
        <f t="shared" si="2"/>
        <v>82.581559600000006</v>
      </c>
      <c r="L62" s="39"/>
      <c r="M62" s="38"/>
      <c r="N62" s="22">
        <f t="shared" si="1"/>
        <v>0</v>
      </c>
      <c r="O62" s="35"/>
    </row>
    <row r="63" spans="1:15" x14ac:dyDescent="0.25">
      <c r="A63" s="8">
        <v>54</v>
      </c>
      <c r="B63" s="4" t="s">
        <v>74</v>
      </c>
      <c r="C63" s="4" t="s">
        <v>222</v>
      </c>
      <c r="D63" s="4" t="s">
        <v>66</v>
      </c>
      <c r="E63" s="4" t="s">
        <v>20</v>
      </c>
      <c r="F63" s="4" t="s">
        <v>8</v>
      </c>
      <c r="G63" s="4" t="s">
        <v>11</v>
      </c>
      <c r="H63" s="10">
        <v>168899</v>
      </c>
      <c r="I63" s="10">
        <v>1753</v>
      </c>
      <c r="J63" s="5">
        <v>6.6E-3</v>
      </c>
      <c r="K63" s="16">
        <f t="shared" si="2"/>
        <v>70.539196860000004</v>
      </c>
      <c r="L63" s="39"/>
      <c r="M63" s="38"/>
      <c r="N63" s="22">
        <f t="shared" si="1"/>
        <v>0</v>
      </c>
      <c r="O63" s="35"/>
    </row>
    <row r="64" spans="1:15" x14ac:dyDescent="0.25">
      <c r="A64" s="8">
        <v>55</v>
      </c>
      <c r="B64" s="4" t="s">
        <v>75</v>
      </c>
      <c r="C64" s="4" t="s">
        <v>222</v>
      </c>
      <c r="D64" s="4" t="s">
        <v>66</v>
      </c>
      <c r="E64" s="4" t="s">
        <v>16</v>
      </c>
      <c r="F64" s="4" t="s">
        <v>8</v>
      </c>
      <c r="G64" s="4" t="s">
        <v>12</v>
      </c>
      <c r="H64" s="10">
        <v>184288</v>
      </c>
      <c r="I64" s="10">
        <v>1912</v>
      </c>
      <c r="J64" s="5">
        <v>5.3E-3</v>
      </c>
      <c r="K64" s="16">
        <f t="shared" si="2"/>
        <v>61.802426560000008</v>
      </c>
      <c r="L64" s="39"/>
      <c r="M64" s="38"/>
      <c r="N64" s="22">
        <f t="shared" si="1"/>
        <v>0</v>
      </c>
      <c r="O64" s="35"/>
    </row>
    <row r="65" spans="1:15" x14ac:dyDescent="0.25">
      <c r="A65" s="8">
        <v>56</v>
      </c>
      <c r="B65" s="4" t="s">
        <v>76</v>
      </c>
      <c r="C65" s="4" t="s">
        <v>222</v>
      </c>
      <c r="D65" s="4" t="s">
        <v>66</v>
      </c>
      <c r="E65" s="4" t="s">
        <v>18</v>
      </c>
      <c r="F65" s="4" t="s">
        <v>8</v>
      </c>
      <c r="G65" s="4" t="s">
        <v>12</v>
      </c>
      <c r="H65" s="10">
        <v>204764</v>
      </c>
      <c r="I65" s="10">
        <v>2125</v>
      </c>
      <c r="J65" s="5">
        <v>3.7000000000000002E-3</v>
      </c>
      <c r="K65" s="16">
        <f t="shared" si="2"/>
        <v>47.940957720000007</v>
      </c>
      <c r="L65" s="39"/>
      <c r="M65" s="38"/>
      <c r="N65" s="22">
        <f t="shared" si="1"/>
        <v>0</v>
      </c>
      <c r="O65" s="35"/>
    </row>
    <row r="66" spans="1:15" x14ac:dyDescent="0.25">
      <c r="A66" s="8">
        <v>57</v>
      </c>
      <c r="B66" s="4" t="s">
        <v>77</v>
      </c>
      <c r="C66" s="4" t="s">
        <v>222</v>
      </c>
      <c r="D66" s="4" t="s">
        <v>66</v>
      </c>
      <c r="E66" s="4" t="s">
        <v>20</v>
      </c>
      <c r="F66" s="4" t="s">
        <v>8</v>
      </c>
      <c r="G66" s="4" t="s">
        <v>12</v>
      </c>
      <c r="H66" s="10">
        <v>225240</v>
      </c>
      <c r="I66" s="10">
        <v>2337</v>
      </c>
      <c r="J66" s="5">
        <v>2.8999999999999998E-3</v>
      </c>
      <c r="K66" s="16">
        <f t="shared" si="2"/>
        <v>41.331368399999995</v>
      </c>
      <c r="L66" s="39"/>
      <c r="M66" s="38"/>
      <c r="N66" s="22">
        <f t="shared" si="1"/>
        <v>0</v>
      </c>
      <c r="O66" s="35"/>
    </row>
    <row r="67" spans="1:15" x14ac:dyDescent="0.25">
      <c r="A67" s="8">
        <v>58</v>
      </c>
      <c r="B67" s="4" t="s">
        <v>78</v>
      </c>
      <c r="C67" s="4" t="s">
        <v>222</v>
      </c>
      <c r="D67" s="4" t="s">
        <v>66</v>
      </c>
      <c r="E67" s="4" t="s">
        <v>16</v>
      </c>
      <c r="F67" s="4" t="s">
        <v>9</v>
      </c>
      <c r="G67" s="4" t="s">
        <v>11</v>
      </c>
      <c r="H67" s="10">
        <v>160009</v>
      </c>
      <c r="I67" s="10">
        <v>1661</v>
      </c>
      <c r="J67" s="5">
        <v>7.4999999999999997E-3</v>
      </c>
      <c r="K67" s="16">
        <f t="shared" si="2"/>
        <v>75.941070749999994</v>
      </c>
      <c r="L67" s="39"/>
      <c r="M67" s="38"/>
      <c r="N67" s="22">
        <f t="shared" si="1"/>
        <v>0</v>
      </c>
      <c r="O67" s="35"/>
    </row>
    <row r="68" spans="1:15" x14ac:dyDescent="0.25">
      <c r="A68" s="8">
        <v>59</v>
      </c>
      <c r="B68" s="4" t="s">
        <v>79</v>
      </c>
      <c r="C68" s="4" t="s">
        <v>222</v>
      </c>
      <c r="D68" s="4" t="s">
        <v>66</v>
      </c>
      <c r="E68" s="4" t="s">
        <v>18</v>
      </c>
      <c r="F68" s="4" t="s">
        <v>9</v>
      </c>
      <c r="G68" s="4" t="s">
        <v>11</v>
      </c>
      <c r="H68" s="10">
        <v>177788</v>
      </c>
      <c r="I68" s="10">
        <v>1845</v>
      </c>
      <c r="J68" s="5">
        <v>5.3E-3</v>
      </c>
      <c r="K68" s="16">
        <f t="shared" si="2"/>
        <v>59.624921559999997</v>
      </c>
      <c r="L68" s="39"/>
      <c r="M68" s="38"/>
      <c r="N68" s="22">
        <f t="shared" si="1"/>
        <v>0</v>
      </c>
      <c r="O68" s="35"/>
    </row>
    <row r="69" spans="1:15" x14ac:dyDescent="0.25">
      <c r="A69" s="8">
        <v>60</v>
      </c>
      <c r="B69" s="4" t="s">
        <v>80</v>
      </c>
      <c r="C69" s="4" t="s">
        <v>222</v>
      </c>
      <c r="D69" s="4" t="s">
        <v>66</v>
      </c>
      <c r="E69" s="4" t="s">
        <v>20</v>
      </c>
      <c r="F69" s="4" t="s">
        <v>9</v>
      </c>
      <c r="G69" s="4" t="s">
        <v>11</v>
      </c>
      <c r="H69" s="10">
        <v>195567</v>
      </c>
      <c r="I69" s="10">
        <v>2030</v>
      </c>
      <c r="J69" s="5">
        <v>4.1000000000000003E-3</v>
      </c>
      <c r="K69" s="16">
        <f t="shared" si="2"/>
        <v>50.739526630000007</v>
      </c>
      <c r="L69" s="39"/>
      <c r="M69" s="38"/>
      <c r="N69" s="22">
        <f t="shared" si="1"/>
        <v>0</v>
      </c>
      <c r="O69" s="35"/>
    </row>
    <row r="70" spans="1:15" x14ac:dyDescent="0.25">
      <c r="A70" s="8">
        <v>61</v>
      </c>
      <c r="B70" s="4" t="s">
        <v>81</v>
      </c>
      <c r="C70" s="4" t="s">
        <v>222</v>
      </c>
      <c r="D70" s="4" t="s">
        <v>82</v>
      </c>
      <c r="E70" s="4" t="s">
        <v>83</v>
      </c>
      <c r="F70" s="4" t="s">
        <v>7</v>
      </c>
      <c r="G70" s="4" t="s">
        <v>11</v>
      </c>
      <c r="H70" s="10">
        <v>67296</v>
      </c>
      <c r="I70" s="10">
        <v>698</v>
      </c>
      <c r="J70" s="5">
        <v>9.06E-2</v>
      </c>
      <c r="K70" s="16">
        <f t="shared" si="2"/>
        <v>385.77103103999997</v>
      </c>
      <c r="L70" s="39"/>
      <c r="M70" s="38"/>
      <c r="N70" s="22">
        <f t="shared" si="1"/>
        <v>0</v>
      </c>
      <c r="O70" s="35"/>
    </row>
    <row r="71" spans="1:15" x14ac:dyDescent="0.25">
      <c r="A71" s="8">
        <v>62</v>
      </c>
      <c r="B71" s="4" t="s">
        <v>84</v>
      </c>
      <c r="C71" s="4" t="s">
        <v>222</v>
      </c>
      <c r="D71" s="4" t="s">
        <v>82</v>
      </c>
      <c r="E71" s="4" t="s">
        <v>85</v>
      </c>
      <c r="F71" s="4" t="s">
        <v>7</v>
      </c>
      <c r="G71" s="4" t="s">
        <v>11</v>
      </c>
      <c r="H71" s="10">
        <v>74773</v>
      </c>
      <c r="I71" s="10">
        <v>776</v>
      </c>
      <c r="J71" s="5">
        <v>8.8900000000000007E-2</v>
      </c>
      <c r="K71" s="16">
        <f t="shared" si="2"/>
        <v>420.62961213000006</v>
      </c>
      <c r="L71" s="39"/>
      <c r="M71" s="38"/>
      <c r="N71" s="22">
        <f t="shared" si="1"/>
        <v>0</v>
      </c>
      <c r="O71" s="35"/>
    </row>
    <row r="72" spans="1:15" x14ac:dyDescent="0.25">
      <c r="A72" s="8">
        <v>63</v>
      </c>
      <c r="B72" s="4" t="s">
        <v>86</v>
      </c>
      <c r="C72" s="4" t="s">
        <v>222</v>
      </c>
      <c r="D72" s="4" t="s">
        <v>82</v>
      </c>
      <c r="E72" s="4" t="s">
        <v>87</v>
      </c>
      <c r="F72" s="4" t="s">
        <v>7</v>
      </c>
      <c r="G72" s="4" t="s">
        <v>11</v>
      </c>
      <c r="H72" s="10">
        <v>82250</v>
      </c>
      <c r="I72" s="10">
        <v>854</v>
      </c>
      <c r="J72" s="5">
        <v>5.8999999999999997E-2</v>
      </c>
      <c r="K72" s="16">
        <f t="shared" si="2"/>
        <v>307.09647499999994</v>
      </c>
      <c r="L72" s="39"/>
      <c r="M72" s="38"/>
      <c r="N72" s="22">
        <f t="shared" si="1"/>
        <v>0</v>
      </c>
      <c r="O72" s="35"/>
    </row>
    <row r="73" spans="1:15" x14ac:dyDescent="0.25">
      <c r="A73" s="8">
        <v>64</v>
      </c>
      <c r="B73" s="4" t="s">
        <v>88</v>
      </c>
      <c r="C73" s="4" t="s">
        <v>222</v>
      </c>
      <c r="D73" s="4" t="s">
        <v>82</v>
      </c>
      <c r="E73" s="4" t="s">
        <v>83</v>
      </c>
      <c r="F73" s="4" t="s">
        <v>8</v>
      </c>
      <c r="G73" s="4" t="s">
        <v>11</v>
      </c>
      <c r="H73" s="10">
        <v>89503</v>
      </c>
      <c r="I73" s="10">
        <v>929</v>
      </c>
      <c r="J73" s="5">
        <v>9.3299999999999994E-2</v>
      </c>
      <c r="K73" s="16">
        <f t="shared" si="2"/>
        <v>528.42402170999992</v>
      </c>
      <c r="L73" s="39"/>
      <c r="M73" s="38"/>
      <c r="N73" s="22">
        <f t="shared" si="1"/>
        <v>0</v>
      </c>
      <c r="O73" s="35"/>
    </row>
    <row r="74" spans="1:15" x14ac:dyDescent="0.25">
      <c r="A74" s="8">
        <v>65</v>
      </c>
      <c r="B74" s="4" t="s">
        <v>89</v>
      </c>
      <c r="C74" s="4" t="s">
        <v>222</v>
      </c>
      <c r="D74" s="4" t="s">
        <v>82</v>
      </c>
      <c r="E74" s="4" t="s">
        <v>85</v>
      </c>
      <c r="F74" s="4" t="s">
        <v>8</v>
      </c>
      <c r="G74" s="4" t="s">
        <v>11</v>
      </c>
      <c r="H74" s="10">
        <v>99448</v>
      </c>
      <c r="I74" s="10">
        <v>1032</v>
      </c>
      <c r="J74" s="5">
        <v>4.3400000000000001E-2</v>
      </c>
      <c r="K74" s="16">
        <f t="shared" ref="K74:K105" si="3">J74*(H74/40+H74*20/40*5.58/100+I74)</f>
        <v>273.10748527999999</v>
      </c>
      <c r="L74" s="39"/>
      <c r="M74" s="38"/>
      <c r="N74" s="22">
        <f t="shared" si="1"/>
        <v>0</v>
      </c>
      <c r="O74" s="35"/>
    </row>
    <row r="75" spans="1:15" x14ac:dyDescent="0.25">
      <c r="A75" s="8">
        <v>66</v>
      </c>
      <c r="B75" s="4" t="s">
        <v>90</v>
      </c>
      <c r="C75" s="4" t="s">
        <v>222</v>
      </c>
      <c r="D75" s="4" t="s">
        <v>82</v>
      </c>
      <c r="E75" s="4" t="s">
        <v>87</v>
      </c>
      <c r="F75" s="4" t="s">
        <v>8</v>
      </c>
      <c r="G75" s="4" t="s">
        <v>11</v>
      </c>
      <c r="H75" s="10">
        <v>109393</v>
      </c>
      <c r="I75" s="10">
        <v>1135</v>
      </c>
      <c r="J75" s="5">
        <v>2.8299999999999999E-2</v>
      </c>
      <c r="K75" s="16">
        <f t="shared" si="3"/>
        <v>195.88947850999998</v>
      </c>
      <c r="L75" s="39"/>
      <c r="M75" s="38"/>
      <c r="N75" s="22">
        <f t="shared" ref="N75:N138" si="4">IF(OR(L75=0,L75="-",L75=""),0,IF($B$7="Islas",1.3*$K75*L75*M75,IF($B$7="Ceuta y Melilla",1.43*$K75*L75*M75,$K75*L75*M75)))</f>
        <v>0</v>
      </c>
      <c r="O75" s="35"/>
    </row>
    <row r="76" spans="1:15" x14ac:dyDescent="0.25">
      <c r="A76" s="8">
        <v>67</v>
      </c>
      <c r="B76" s="4" t="s">
        <v>91</v>
      </c>
      <c r="C76" s="4" t="s">
        <v>222</v>
      </c>
      <c r="D76" s="4" t="s">
        <v>82</v>
      </c>
      <c r="E76" s="4" t="s">
        <v>83</v>
      </c>
      <c r="F76" s="4" t="s">
        <v>9</v>
      </c>
      <c r="G76" s="4" t="s">
        <v>11</v>
      </c>
      <c r="H76" s="10">
        <v>103635</v>
      </c>
      <c r="I76" s="10">
        <v>1075</v>
      </c>
      <c r="J76" s="5">
        <v>6.0199999999999997E-2</v>
      </c>
      <c r="K76" s="16">
        <f t="shared" si="3"/>
        <v>394.7489483</v>
      </c>
      <c r="L76" s="39"/>
      <c r="M76" s="38"/>
      <c r="N76" s="22">
        <f t="shared" si="4"/>
        <v>0</v>
      </c>
      <c r="O76" s="35"/>
    </row>
    <row r="77" spans="1:15" x14ac:dyDescent="0.25">
      <c r="A77" s="8">
        <v>68</v>
      </c>
      <c r="B77" s="4" t="s">
        <v>92</v>
      </c>
      <c r="C77" s="4" t="s">
        <v>222</v>
      </c>
      <c r="D77" s="4" t="s">
        <v>82</v>
      </c>
      <c r="E77" s="4" t="s">
        <v>85</v>
      </c>
      <c r="F77" s="4" t="s">
        <v>9</v>
      </c>
      <c r="G77" s="4" t="s">
        <v>11</v>
      </c>
      <c r="H77" s="10">
        <v>115150</v>
      </c>
      <c r="I77" s="10">
        <v>1195</v>
      </c>
      <c r="J77" s="5">
        <v>2.7400000000000001E-2</v>
      </c>
      <c r="K77" s="16">
        <f t="shared" si="3"/>
        <v>199.64831899999999</v>
      </c>
      <c r="L77" s="39"/>
      <c r="M77" s="38"/>
      <c r="N77" s="22">
        <f t="shared" si="4"/>
        <v>0</v>
      </c>
      <c r="O77" s="35"/>
    </row>
    <row r="78" spans="1:15" x14ac:dyDescent="0.25">
      <c r="A78" s="8">
        <v>69</v>
      </c>
      <c r="B78" s="4" t="s">
        <v>93</v>
      </c>
      <c r="C78" s="4" t="s">
        <v>222</v>
      </c>
      <c r="D78" s="4" t="s">
        <v>82</v>
      </c>
      <c r="E78" s="4" t="s">
        <v>87</v>
      </c>
      <c r="F78" s="4" t="s">
        <v>9</v>
      </c>
      <c r="G78" s="4" t="s">
        <v>11</v>
      </c>
      <c r="H78" s="10">
        <v>126665</v>
      </c>
      <c r="I78" s="10">
        <v>1314</v>
      </c>
      <c r="J78" s="5">
        <v>1.78E-2</v>
      </c>
      <c r="K78" s="16">
        <f t="shared" si="3"/>
        <v>142.6594973</v>
      </c>
      <c r="L78" s="39"/>
      <c r="M78" s="38"/>
      <c r="N78" s="22">
        <f t="shared" si="4"/>
        <v>0</v>
      </c>
      <c r="O78" s="35"/>
    </row>
    <row r="79" spans="1:15" x14ac:dyDescent="0.25">
      <c r="A79" s="8">
        <v>70</v>
      </c>
      <c r="B79" s="4" t="s">
        <v>94</v>
      </c>
      <c r="C79" s="4" t="s">
        <v>222</v>
      </c>
      <c r="D79" s="4" t="s">
        <v>95</v>
      </c>
      <c r="E79" s="4" t="s">
        <v>83</v>
      </c>
      <c r="F79" s="4" t="s">
        <v>7</v>
      </c>
      <c r="G79" s="4" t="s">
        <v>11</v>
      </c>
      <c r="H79" s="10">
        <v>58518</v>
      </c>
      <c r="I79" s="10">
        <v>607</v>
      </c>
      <c r="J79" s="5">
        <v>9.06E-2</v>
      </c>
      <c r="K79" s="16">
        <f t="shared" si="3"/>
        <v>335.45575932000003</v>
      </c>
      <c r="L79" s="39"/>
      <c r="M79" s="38"/>
      <c r="N79" s="22">
        <f t="shared" si="4"/>
        <v>0</v>
      </c>
      <c r="O79" s="35"/>
    </row>
    <row r="80" spans="1:15" x14ac:dyDescent="0.25">
      <c r="A80" s="8">
        <v>71</v>
      </c>
      <c r="B80" s="4" t="s">
        <v>96</v>
      </c>
      <c r="C80" s="4" t="s">
        <v>222</v>
      </c>
      <c r="D80" s="4" t="s">
        <v>95</v>
      </c>
      <c r="E80" s="4" t="s">
        <v>85</v>
      </c>
      <c r="F80" s="4" t="s">
        <v>7</v>
      </c>
      <c r="G80" s="4" t="s">
        <v>11</v>
      </c>
      <c r="H80" s="10">
        <v>65020</v>
      </c>
      <c r="I80" s="10">
        <v>675</v>
      </c>
      <c r="J80" s="5">
        <v>8.8900000000000007E-2</v>
      </c>
      <c r="K80" s="16">
        <f t="shared" si="3"/>
        <v>365.78420620000003</v>
      </c>
      <c r="L80" s="39"/>
      <c r="M80" s="38"/>
      <c r="N80" s="22">
        <f t="shared" si="4"/>
        <v>0</v>
      </c>
      <c r="O80" s="35"/>
    </row>
    <row r="81" spans="1:15" x14ac:dyDescent="0.25">
      <c r="A81" s="8">
        <v>72</v>
      </c>
      <c r="B81" s="4" t="s">
        <v>97</v>
      </c>
      <c r="C81" s="4" t="s">
        <v>222</v>
      </c>
      <c r="D81" s="4" t="s">
        <v>95</v>
      </c>
      <c r="E81" s="4" t="s">
        <v>87</v>
      </c>
      <c r="F81" s="4" t="s">
        <v>7</v>
      </c>
      <c r="G81" s="4" t="s">
        <v>11</v>
      </c>
      <c r="H81" s="10">
        <v>71522</v>
      </c>
      <c r="I81" s="10">
        <v>742</v>
      </c>
      <c r="J81" s="5">
        <v>5.8999999999999997E-2</v>
      </c>
      <c r="K81" s="16">
        <f t="shared" si="3"/>
        <v>267.00531419999999</v>
      </c>
      <c r="L81" s="39"/>
      <c r="M81" s="38"/>
      <c r="N81" s="22">
        <f t="shared" si="4"/>
        <v>0</v>
      </c>
      <c r="O81" s="35"/>
    </row>
    <row r="82" spans="1:15" x14ac:dyDescent="0.25">
      <c r="A82" s="8">
        <v>73</v>
      </c>
      <c r="B82" s="4" t="s">
        <v>98</v>
      </c>
      <c r="C82" s="4" t="s">
        <v>222</v>
      </c>
      <c r="D82" s="4" t="s">
        <v>95</v>
      </c>
      <c r="E82" s="4" t="s">
        <v>83</v>
      </c>
      <c r="F82" s="4" t="s">
        <v>8</v>
      </c>
      <c r="G82" s="4" t="s">
        <v>11</v>
      </c>
      <c r="H82" s="10">
        <v>77829</v>
      </c>
      <c r="I82" s="10">
        <v>808</v>
      </c>
      <c r="J82" s="5">
        <v>9.3299999999999994E-2</v>
      </c>
      <c r="K82" s="16">
        <f t="shared" si="3"/>
        <v>459.51687752999993</v>
      </c>
      <c r="L82" s="39"/>
      <c r="M82" s="38"/>
      <c r="N82" s="22">
        <f t="shared" si="4"/>
        <v>0</v>
      </c>
      <c r="O82" s="35"/>
    </row>
    <row r="83" spans="1:15" x14ac:dyDescent="0.25">
      <c r="A83" s="8">
        <v>74</v>
      </c>
      <c r="B83" s="4" t="s">
        <v>99</v>
      </c>
      <c r="C83" s="4" t="s">
        <v>222</v>
      </c>
      <c r="D83" s="4" t="s">
        <v>95</v>
      </c>
      <c r="E83" s="4" t="s">
        <v>85</v>
      </c>
      <c r="F83" s="4" t="s">
        <v>8</v>
      </c>
      <c r="G83" s="4" t="s">
        <v>11</v>
      </c>
      <c r="H83" s="10">
        <v>86476</v>
      </c>
      <c r="I83" s="10">
        <v>897</v>
      </c>
      <c r="J83" s="5">
        <v>4.3400000000000001E-2</v>
      </c>
      <c r="K83" s="16">
        <f t="shared" si="3"/>
        <v>237.46658936000003</v>
      </c>
      <c r="L83" s="39"/>
      <c r="M83" s="38"/>
      <c r="N83" s="22">
        <f t="shared" si="4"/>
        <v>0</v>
      </c>
      <c r="O83" s="35"/>
    </row>
    <row r="84" spans="1:15" x14ac:dyDescent="0.25">
      <c r="A84" s="8">
        <v>75</v>
      </c>
      <c r="B84" s="4" t="s">
        <v>100</v>
      </c>
      <c r="C84" s="4" t="s">
        <v>222</v>
      </c>
      <c r="D84" s="4" t="s">
        <v>95</v>
      </c>
      <c r="E84" s="4" t="s">
        <v>87</v>
      </c>
      <c r="F84" s="4" t="s">
        <v>8</v>
      </c>
      <c r="G84" s="4" t="s">
        <v>11</v>
      </c>
      <c r="H84" s="10">
        <v>95124</v>
      </c>
      <c r="I84" s="10">
        <v>987</v>
      </c>
      <c r="J84" s="5">
        <v>2.8299999999999999E-2</v>
      </c>
      <c r="K84" s="16">
        <f t="shared" si="3"/>
        <v>170.33938668000002</v>
      </c>
      <c r="L84" s="39"/>
      <c r="M84" s="38"/>
      <c r="N84" s="22">
        <f t="shared" si="4"/>
        <v>0</v>
      </c>
      <c r="O84" s="35"/>
    </row>
    <row r="85" spans="1:15" x14ac:dyDescent="0.25">
      <c r="A85" s="8">
        <v>76</v>
      </c>
      <c r="B85" s="4" t="s">
        <v>101</v>
      </c>
      <c r="C85" s="4" t="s">
        <v>222</v>
      </c>
      <c r="D85" s="4" t="s">
        <v>95</v>
      </c>
      <c r="E85" s="4" t="s">
        <v>83</v>
      </c>
      <c r="F85" s="4" t="s">
        <v>9</v>
      </c>
      <c r="G85" s="4" t="s">
        <v>11</v>
      </c>
      <c r="H85" s="10">
        <v>90117</v>
      </c>
      <c r="I85" s="10">
        <v>935</v>
      </c>
      <c r="J85" s="5">
        <v>6.0199999999999997E-2</v>
      </c>
      <c r="K85" s="16">
        <f t="shared" si="3"/>
        <v>343.27179586</v>
      </c>
      <c r="L85" s="39"/>
      <c r="M85" s="38"/>
      <c r="N85" s="22">
        <f t="shared" si="4"/>
        <v>0</v>
      </c>
      <c r="O85" s="35"/>
    </row>
    <row r="86" spans="1:15" x14ac:dyDescent="0.25">
      <c r="A86" s="8">
        <v>77</v>
      </c>
      <c r="B86" s="4" t="s">
        <v>102</v>
      </c>
      <c r="C86" s="4" t="s">
        <v>222</v>
      </c>
      <c r="D86" s="4" t="s">
        <v>95</v>
      </c>
      <c r="E86" s="4" t="s">
        <v>85</v>
      </c>
      <c r="F86" s="4" t="s">
        <v>9</v>
      </c>
      <c r="G86" s="4" t="s">
        <v>11</v>
      </c>
      <c r="H86" s="10">
        <v>100131</v>
      </c>
      <c r="I86" s="10">
        <v>1039</v>
      </c>
      <c r="J86" s="5">
        <v>2.7400000000000001E-2</v>
      </c>
      <c r="K86" s="16">
        <f t="shared" si="3"/>
        <v>173.60447926000001</v>
      </c>
      <c r="L86" s="39"/>
      <c r="M86" s="38"/>
      <c r="N86" s="22">
        <f t="shared" si="4"/>
        <v>0</v>
      </c>
      <c r="O86" s="35"/>
    </row>
    <row r="87" spans="1:15" x14ac:dyDescent="0.25">
      <c r="A87" s="8">
        <v>78</v>
      </c>
      <c r="B87" s="4" t="s">
        <v>103</v>
      </c>
      <c r="C87" s="4" t="s">
        <v>222</v>
      </c>
      <c r="D87" s="4" t="s">
        <v>95</v>
      </c>
      <c r="E87" s="4" t="s">
        <v>87</v>
      </c>
      <c r="F87" s="4" t="s">
        <v>9</v>
      </c>
      <c r="G87" s="4" t="s">
        <v>11</v>
      </c>
      <c r="H87" s="10">
        <v>110144</v>
      </c>
      <c r="I87" s="10">
        <v>1143</v>
      </c>
      <c r="J87" s="5">
        <v>1.78E-2</v>
      </c>
      <c r="K87" s="16">
        <f t="shared" si="3"/>
        <v>124.05919327999999</v>
      </c>
      <c r="L87" s="39"/>
      <c r="M87" s="38"/>
      <c r="N87" s="22">
        <f t="shared" si="4"/>
        <v>0</v>
      </c>
      <c r="O87" s="35"/>
    </row>
    <row r="88" spans="1:15" x14ac:dyDescent="0.25">
      <c r="A88" s="8">
        <v>79</v>
      </c>
      <c r="B88" s="4" t="s">
        <v>104</v>
      </c>
      <c r="C88" s="4" t="s">
        <v>222</v>
      </c>
      <c r="D88" s="4" t="s">
        <v>105</v>
      </c>
      <c r="E88" s="4" t="s">
        <v>83</v>
      </c>
      <c r="F88" s="4" t="s">
        <v>7</v>
      </c>
      <c r="G88" s="4" t="s">
        <v>11</v>
      </c>
      <c r="H88" s="10">
        <v>52666</v>
      </c>
      <c r="I88" s="10">
        <v>547</v>
      </c>
      <c r="J88" s="5">
        <v>9.06E-2</v>
      </c>
      <c r="K88" s="16">
        <f t="shared" si="3"/>
        <v>301.97264484000004</v>
      </c>
      <c r="L88" s="39"/>
      <c r="M88" s="38"/>
      <c r="N88" s="22"/>
      <c r="O88" s="35"/>
    </row>
    <row r="89" spans="1:15" x14ac:dyDescent="0.25">
      <c r="A89" s="8">
        <v>80</v>
      </c>
      <c r="B89" s="4" t="s">
        <v>106</v>
      </c>
      <c r="C89" s="4" t="s">
        <v>222</v>
      </c>
      <c r="D89" s="4" t="s">
        <v>105</v>
      </c>
      <c r="E89" s="4" t="s">
        <v>85</v>
      </c>
      <c r="F89" s="4" t="s">
        <v>7</v>
      </c>
      <c r="G89" s="4" t="s">
        <v>11</v>
      </c>
      <c r="H89" s="10">
        <v>58518</v>
      </c>
      <c r="I89" s="10">
        <v>607</v>
      </c>
      <c r="J89" s="5">
        <v>8.8900000000000007E-2</v>
      </c>
      <c r="K89" s="16">
        <f t="shared" si="3"/>
        <v>329.16133558000007</v>
      </c>
      <c r="L89" s="39"/>
      <c r="M89" s="38"/>
      <c r="N89" s="22"/>
      <c r="O89" s="35"/>
    </row>
    <row r="90" spans="1:15" x14ac:dyDescent="0.25">
      <c r="A90" s="8">
        <v>81</v>
      </c>
      <c r="B90" s="4" t="s">
        <v>107</v>
      </c>
      <c r="C90" s="4" t="s">
        <v>222</v>
      </c>
      <c r="D90" s="4" t="s">
        <v>105</v>
      </c>
      <c r="E90" s="4" t="s">
        <v>87</v>
      </c>
      <c r="F90" s="4" t="s">
        <v>7</v>
      </c>
      <c r="G90" s="4" t="s">
        <v>11</v>
      </c>
      <c r="H90" s="10">
        <v>64370</v>
      </c>
      <c r="I90" s="10">
        <v>668</v>
      </c>
      <c r="J90" s="5">
        <v>5.8999999999999997E-2</v>
      </c>
      <c r="K90" s="16">
        <f t="shared" si="3"/>
        <v>240.31720699999997</v>
      </c>
      <c r="L90" s="39"/>
      <c r="M90" s="38"/>
      <c r="N90" s="22"/>
      <c r="O90" s="35"/>
    </row>
    <row r="91" spans="1:15" x14ac:dyDescent="0.25">
      <c r="A91" s="8">
        <v>82</v>
      </c>
      <c r="B91" s="4" t="s">
        <v>108</v>
      </c>
      <c r="C91" s="4" t="s">
        <v>222</v>
      </c>
      <c r="D91" s="4" t="s">
        <v>105</v>
      </c>
      <c r="E91" s="4" t="s">
        <v>83</v>
      </c>
      <c r="F91" s="4" t="s">
        <v>8</v>
      </c>
      <c r="G91" s="4" t="s">
        <v>11</v>
      </c>
      <c r="H91" s="10">
        <v>70046</v>
      </c>
      <c r="I91" s="10">
        <v>727</v>
      </c>
      <c r="J91" s="5">
        <v>9.3299999999999994E-2</v>
      </c>
      <c r="K91" s="16">
        <f t="shared" si="3"/>
        <v>413.54603621999996</v>
      </c>
      <c r="L91" s="39"/>
      <c r="M91" s="38"/>
      <c r="N91" s="22"/>
      <c r="O91" s="35"/>
    </row>
    <row r="92" spans="1:15" x14ac:dyDescent="0.25">
      <c r="A92" s="8">
        <v>83</v>
      </c>
      <c r="B92" s="4" t="s">
        <v>109</v>
      </c>
      <c r="C92" s="4" t="s">
        <v>222</v>
      </c>
      <c r="D92" s="4" t="s">
        <v>105</v>
      </c>
      <c r="E92" s="4" t="s">
        <v>85</v>
      </c>
      <c r="F92" s="4" t="s">
        <v>8</v>
      </c>
      <c r="G92" s="4" t="s">
        <v>11</v>
      </c>
      <c r="H92" s="10">
        <v>77829</v>
      </c>
      <c r="I92" s="10">
        <v>808</v>
      </c>
      <c r="J92" s="5">
        <v>4.3400000000000001E-2</v>
      </c>
      <c r="K92" s="16">
        <f t="shared" si="3"/>
        <v>213.75168793999998</v>
      </c>
      <c r="L92" s="39"/>
      <c r="M92" s="38"/>
      <c r="N92" s="22"/>
      <c r="O92" s="35"/>
    </row>
    <row r="93" spans="1:15" x14ac:dyDescent="0.25">
      <c r="A93" s="8">
        <v>84</v>
      </c>
      <c r="B93" s="4" t="s">
        <v>110</v>
      </c>
      <c r="C93" s="4" t="s">
        <v>222</v>
      </c>
      <c r="D93" s="4" t="s">
        <v>105</v>
      </c>
      <c r="E93" s="4" t="s">
        <v>87</v>
      </c>
      <c r="F93" s="4" t="s">
        <v>8</v>
      </c>
      <c r="G93" s="4" t="s">
        <v>11</v>
      </c>
      <c r="H93" s="10">
        <v>85612</v>
      </c>
      <c r="I93" s="10">
        <v>888</v>
      </c>
      <c r="J93" s="5">
        <v>2.8299999999999999E-2</v>
      </c>
      <c r="K93" s="16">
        <f t="shared" si="3"/>
        <v>153.29755684</v>
      </c>
      <c r="L93" s="39"/>
      <c r="M93" s="38"/>
      <c r="N93" s="22"/>
      <c r="O93" s="35"/>
    </row>
    <row r="94" spans="1:15" x14ac:dyDescent="0.25">
      <c r="A94" s="8">
        <v>85</v>
      </c>
      <c r="B94" s="4" t="s">
        <v>111</v>
      </c>
      <c r="C94" s="4" t="s">
        <v>222</v>
      </c>
      <c r="D94" s="4" t="s">
        <v>105</v>
      </c>
      <c r="E94" s="4" t="s">
        <v>83</v>
      </c>
      <c r="F94" s="4" t="s">
        <v>9</v>
      </c>
      <c r="G94" s="4" t="s">
        <v>11</v>
      </c>
      <c r="H94" s="10">
        <v>81106</v>
      </c>
      <c r="I94" s="10">
        <v>842</v>
      </c>
      <c r="J94" s="5">
        <v>6.0199999999999997E-2</v>
      </c>
      <c r="K94" s="16">
        <f t="shared" si="3"/>
        <v>308.97694547999998</v>
      </c>
      <c r="L94" s="39"/>
      <c r="M94" s="38"/>
      <c r="N94" s="22"/>
      <c r="O94" s="35"/>
    </row>
    <row r="95" spans="1:15" x14ac:dyDescent="0.25">
      <c r="A95" s="8">
        <v>86</v>
      </c>
      <c r="B95" s="4" t="s">
        <v>112</v>
      </c>
      <c r="C95" s="4" t="s">
        <v>222</v>
      </c>
      <c r="D95" s="4" t="s">
        <v>105</v>
      </c>
      <c r="E95" s="4" t="s">
        <v>85</v>
      </c>
      <c r="F95" s="4" t="s">
        <v>9</v>
      </c>
      <c r="G95" s="4" t="s">
        <v>11</v>
      </c>
      <c r="H95" s="10">
        <v>90117</v>
      </c>
      <c r="I95" s="10">
        <v>935</v>
      </c>
      <c r="J95" s="5">
        <v>2.7400000000000001E-2</v>
      </c>
      <c r="K95" s="16">
        <f t="shared" si="3"/>
        <v>156.23998682000001</v>
      </c>
      <c r="L95" s="39"/>
      <c r="M95" s="38"/>
      <c r="N95" s="22"/>
      <c r="O95" s="35"/>
    </row>
    <row r="96" spans="1:15" x14ac:dyDescent="0.25">
      <c r="A96" s="8">
        <v>87</v>
      </c>
      <c r="B96" s="4" t="s">
        <v>113</v>
      </c>
      <c r="C96" s="4" t="s">
        <v>222</v>
      </c>
      <c r="D96" s="4" t="s">
        <v>105</v>
      </c>
      <c r="E96" s="4" t="s">
        <v>87</v>
      </c>
      <c r="F96" s="4" t="s">
        <v>9</v>
      </c>
      <c r="G96" s="4" t="s">
        <v>11</v>
      </c>
      <c r="H96" s="10">
        <v>99129</v>
      </c>
      <c r="I96" s="10">
        <v>1029</v>
      </c>
      <c r="J96" s="5">
        <v>1.78E-2</v>
      </c>
      <c r="K96" s="16">
        <f t="shared" si="3"/>
        <v>111.65804898</v>
      </c>
      <c r="L96" s="39"/>
      <c r="M96" s="38"/>
      <c r="N96" s="22"/>
      <c r="O96" s="35"/>
    </row>
    <row r="97" spans="1:15" x14ac:dyDescent="0.25">
      <c r="A97" s="8">
        <v>88</v>
      </c>
      <c r="B97" s="4" t="s">
        <v>114</v>
      </c>
      <c r="C97" s="4" t="s">
        <v>222</v>
      </c>
      <c r="D97" s="4" t="s">
        <v>115</v>
      </c>
      <c r="E97" s="4" t="s">
        <v>83</v>
      </c>
      <c r="F97" s="4" t="s">
        <v>7</v>
      </c>
      <c r="G97" s="4" t="s">
        <v>11</v>
      </c>
      <c r="H97" s="10">
        <v>46814</v>
      </c>
      <c r="I97" s="10">
        <v>486</v>
      </c>
      <c r="J97" s="5">
        <v>9.06E-2</v>
      </c>
      <c r="K97" s="16">
        <f t="shared" si="3"/>
        <v>268.39893036000001</v>
      </c>
      <c r="L97" s="39"/>
      <c r="M97" s="38"/>
      <c r="N97" s="22"/>
      <c r="O97" s="35"/>
    </row>
    <row r="98" spans="1:15" x14ac:dyDescent="0.25">
      <c r="A98" s="8">
        <v>89</v>
      </c>
      <c r="B98" s="4" t="s">
        <v>116</v>
      </c>
      <c r="C98" s="4" t="s">
        <v>222</v>
      </c>
      <c r="D98" s="4" t="s">
        <v>115</v>
      </c>
      <c r="E98" s="4" t="s">
        <v>85</v>
      </c>
      <c r="F98" s="4" t="s">
        <v>7</v>
      </c>
      <c r="G98" s="4" t="s">
        <v>11</v>
      </c>
      <c r="H98" s="10">
        <v>52016</v>
      </c>
      <c r="I98" s="10">
        <v>540</v>
      </c>
      <c r="J98" s="5">
        <v>8.8900000000000007E-2</v>
      </c>
      <c r="K98" s="16">
        <f t="shared" si="3"/>
        <v>292.62736496000008</v>
      </c>
      <c r="L98" s="39"/>
      <c r="M98" s="38"/>
      <c r="N98" s="22"/>
      <c r="O98" s="35"/>
    </row>
    <row r="99" spans="1:15" x14ac:dyDescent="0.25">
      <c r="A99" s="8">
        <v>90</v>
      </c>
      <c r="B99" s="4" t="s">
        <v>117</v>
      </c>
      <c r="C99" s="4" t="s">
        <v>222</v>
      </c>
      <c r="D99" s="4" t="s">
        <v>115</v>
      </c>
      <c r="E99" s="4" t="s">
        <v>87</v>
      </c>
      <c r="F99" s="4" t="s">
        <v>7</v>
      </c>
      <c r="G99" s="4" t="s">
        <v>11</v>
      </c>
      <c r="H99" s="10">
        <v>57217</v>
      </c>
      <c r="I99" s="10">
        <v>594</v>
      </c>
      <c r="J99" s="5">
        <v>5.8999999999999997E-2</v>
      </c>
      <c r="K99" s="16">
        <f t="shared" si="3"/>
        <v>213.62597869999999</v>
      </c>
      <c r="L99" s="39"/>
      <c r="M99" s="38"/>
      <c r="N99" s="22"/>
      <c r="O99" s="35"/>
    </row>
    <row r="100" spans="1:15" x14ac:dyDescent="0.25">
      <c r="A100" s="8">
        <v>91</v>
      </c>
      <c r="B100" s="4" t="s">
        <v>118</v>
      </c>
      <c r="C100" s="4" t="s">
        <v>222</v>
      </c>
      <c r="D100" s="4" t="s">
        <v>115</v>
      </c>
      <c r="E100" s="4" t="s">
        <v>83</v>
      </c>
      <c r="F100" s="4" t="s">
        <v>8</v>
      </c>
      <c r="G100" s="4" t="s">
        <v>11</v>
      </c>
      <c r="H100" s="10">
        <v>62263</v>
      </c>
      <c r="I100" s="10">
        <v>646</v>
      </c>
      <c r="J100" s="5">
        <v>9.3299999999999994E-2</v>
      </c>
      <c r="K100" s="16">
        <f t="shared" si="3"/>
        <v>367.57519490999999</v>
      </c>
      <c r="L100" s="39"/>
      <c r="M100" s="38"/>
      <c r="N100" s="22"/>
      <c r="O100" s="35"/>
    </row>
    <row r="101" spans="1:15" x14ac:dyDescent="0.25">
      <c r="A101" s="8">
        <v>92</v>
      </c>
      <c r="B101" s="4" t="s">
        <v>119</v>
      </c>
      <c r="C101" s="4" t="s">
        <v>222</v>
      </c>
      <c r="D101" s="4" t="s">
        <v>115</v>
      </c>
      <c r="E101" s="4" t="s">
        <v>85</v>
      </c>
      <c r="F101" s="4" t="s">
        <v>8</v>
      </c>
      <c r="G101" s="4" t="s">
        <v>11</v>
      </c>
      <c r="H101" s="10">
        <v>69181</v>
      </c>
      <c r="I101" s="10">
        <v>718</v>
      </c>
      <c r="J101" s="5">
        <v>4.3400000000000001E-2</v>
      </c>
      <c r="K101" s="16">
        <f t="shared" si="3"/>
        <v>189.99109066</v>
      </c>
      <c r="L101" s="39"/>
      <c r="M101" s="38"/>
      <c r="N101" s="22"/>
      <c r="O101" s="35"/>
    </row>
    <row r="102" spans="1:15" x14ac:dyDescent="0.25">
      <c r="A102" s="8">
        <v>93</v>
      </c>
      <c r="B102" s="4" t="s">
        <v>120</v>
      </c>
      <c r="C102" s="4" t="s">
        <v>222</v>
      </c>
      <c r="D102" s="4" t="s">
        <v>115</v>
      </c>
      <c r="E102" s="4" t="s">
        <v>87</v>
      </c>
      <c r="F102" s="4" t="s">
        <v>8</v>
      </c>
      <c r="G102" s="4" t="s">
        <v>11</v>
      </c>
      <c r="H102" s="10">
        <v>76099</v>
      </c>
      <c r="I102" s="10">
        <v>790</v>
      </c>
      <c r="J102" s="5">
        <v>2.8299999999999999E-2</v>
      </c>
      <c r="K102" s="16">
        <f t="shared" si="3"/>
        <v>136.28252992999998</v>
      </c>
      <c r="L102" s="39"/>
      <c r="M102" s="38"/>
      <c r="N102" s="22"/>
      <c r="O102" s="35"/>
    </row>
    <row r="103" spans="1:15" x14ac:dyDescent="0.25">
      <c r="A103" s="8">
        <v>94</v>
      </c>
      <c r="B103" s="4" t="s">
        <v>121</v>
      </c>
      <c r="C103" s="4" t="s">
        <v>222</v>
      </c>
      <c r="D103" s="4" t="s">
        <v>115</v>
      </c>
      <c r="E103" s="4" t="s">
        <v>83</v>
      </c>
      <c r="F103" s="4" t="s">
        <v>9</v>
      </c>
      <c r="G103" s="4" t="s">
        <v>11</v>
      </c>
      <c r="H103" s="10">
        <v>72094</v>
      </c>
      <c r="I103" s="10">
        <v>748</v>
      </c>
      <c r="J103" s="5">
        <v>6.0199999999999997E-2</v>
      </c>
      <c r="K103" s="16">
        <f t="shared" si="3"/>
        <v>274.61871051999998</v>
      </c>
      <c r="L103" s="39"/>
      <c r="M103" s="38"/>
      <c r="N103" s="22"/>
      <c r="O103" s="35"/>
    </row>
    <row r="104" spans="1:15" x14ac:dyDescent="0.25">
      <c r="A104" s="8">
        <v>95</v>
      </c>
      <c r="B104" s="4" t="s">
        <v>122</v>
      </c>
      <c r="C104" s="4" t="s">
        <v>222</v>
      </c>
      <c r="D104" s="4" t="s">
        <v>115</v>
      </c>
      <c r="E104" s="4" t="s">
        <v>85</v>
      </c>
      <c r="F104" s="4" t="s">
        <v>9</v>
      </c>
      <c r="G104" s="4" t="s">
        <v>11</v>
      </c>
      <c r="H104" s="10">
        <v>80104</v>
      </c>
      <c r="I104" s="10">
        <v>831</v>
      </c>
      <c r="J104" s="5">
        <v>2.7400000000000001E-2</v>
      </c>
      <c r="K104" s="16">
        <f t="shared" si="3"/>
        <v>138.87694384</v>
      </c>
      <c r="L104" s="39"/>
      <c r="M104" s="38"/>
      <c r="N104" s="22"/>
      <c r="O104" s="35"/>
    </row>
    <row r="105" spans="1:15" x14ac:dyDescent="0.25">
      <c r="A105" s="8">
        <v>96</v>
      </c>
      <c r="B105" s="4" t="s">
        <v>123</v>
      </c>
      <c r="C105" s="4" t="s">
        <v>222</v>
      </c>
      <c r="D105" s="4" t="s">
        <v>115</v>
      </c>
      <c r="E105" s="4" t="s">
        <v>87</v>
      </c>
      <c r="F105" s="4" t="s">
        <v>9</v>
      </c>
      <c r="G105" s="4" t="s">
        <v>11</v>
      </c>
      <c r="H105" s="10">
        <v>88115</v>
      </c>
      <c r="I105" s="10">
        <v>914</v>
      </c>
      <c r="J105" s="5">
        <v>1.78E-2</v>
      </c>
      <c r="K105" s="16">
        <f t="shared" si="3"/>
        <v>99.240046299999989</v>
      </c>
      <c r="L105" s="39"/>
      <c r="M105" s="38"/>
      <c r="N105" s="22"/>
      <c r="O105" s="35"/>
    </row>
    <row r="106" spans="1:15" x14ac:dyDescent="0.25">
      <c r="A106" s="8">
        <v>97</v>
      </c>
      <c r="B106" s="4" t="s">
        <v>124</v>
      </c>
      <c r="C106" s="4" t="s">
        <v>222</v>
      </c>
      <c r="D106" s="4" t="s">
        <v>125</v>
      </c>
      <c r="E106" s="4" t="s">
        <v>126</v>
      </c>
      <c r="F106" s="4" t="s">
        <v>7</v>
      </c>
      <c r="G106" s="4" t="s">
        <v>11</v>
      </c>
      <c r="H106" s="10">
        <v>26620</v>
      </c>
      <c r="I106" s="10">
        <v>276</v>
      </c>
      <c r="J106" s="12">
        <v>0.114</v>
      </c>
      <c r="K106" s="16">
        <f t="shared" ref="K106:K135" si="5">J106*(H106/40+H106*20/40*5.58/100+I106)</f>
        <v>191.998572</v>
      </c>
      <c r="L106" s="39"/>
      <c r="M106" s="38"/>
      <c r="N106" s="22"/>
      <c r="O106" s="35"/>
    </row>
    <row r="107" spans="1:15" x14ac:dyDescent="0.25">
      <c r="A107" s="8">
        <v>98</v>
      </c>
      <c r="B107" s="4" t="s">
        <v>127</v>
      </c>
      <c r="C107" s="4" t="s">
        <v>222</v>
      </c>
      <c r="D107" s="4" t="s">
        <v>125</v>
      </c>
      <c r="E107" s="4" t="s">
        <v>128</v>
      </c>
      <c r="F107" s="4" t="s">
        <v>7</v>
      </c>
      <c r="G107" s="4" t="s">
        <v>11</v>
      </c>
      <c r="H107" s="10">
        <v>32536</v>
      </c>
      <c r="I107" s="10">
        <v>338</v>
      </c>
      <c r="J107" s="12">
        <v>7.5200000000000003E-2</v>
      </c>
      <c r="K107" s="16">
        <f t="shared" si="5"/>
        <v>154.84841087999999</v>
      </c>
      <c r="L107" s="39"/>
      <c r="M107" s="38"/>
      <c r="N107" s="22"/>
      <c r="O107" s="35"/>
    </row>
    <row r="108" spans="1:15" x14ac:dyDescent="0.25">
      <c r="A108" s="8">
        <v>99</v>
      </c>
      <c r="B108" s="4" t="s">
        <v>129</v>
      </c>
      <c r="C108" s="4" t="s">
        <v>222</v>
      </c>
      <c r="D108" s="4" t="s">
        <v>125</v>
      </c>
      <c r="E108" s="4" t="s">
        <v>126</v>
      </c>
      <c r="F108" s="4" t="s">
        <v>8</v>
      </c>
      <c r="G108" s="4" t="s">
        <v>11</v>
      </c>
      <c r="H108" s="13">
        <v>35405</v>
      </c>
      <c r="I108" s="13">
        <v>367</v>
      </c>
      <c r="J108" s="12">
        <v>4.8399999999999999E-2</v>
      </c>
      <c r="K108" s="16">
        <f t="shared" si="5"/>
        <v>108.4123458</v>
      </c>
      <c r="L108" s="39"/>
      <c r="M108" s="38"/>
      <c r="N108" s="22"/>
      <c r="O108" s="35"/>
    </row>
    <row r="109" spans="1:15" x14ac:dyDescent="0.25">
      <c r="A109" s="8">
        <v>100</v>
      </c>
      <c r="B109" s="4" t="s">
        <v>130</v>
      </c>
      <c r="C109" s="4" t="s">
        <v>222</v>
      </c>
      <c r="D109" s="4" t="s">
        <v>125</v>
      </c>
      <c r="E109" s="4" t="s">
        <v>128</v>
      </c>
      <c r="F109" s="4" t="s">
        <v>8</v>
      </c>
      <c r="G109" s="4" t="s">
        <v>11</v>
      </c>
      <c r="H109" s="13">
        <v>43273</v>
      </c>
      <c r="I109" s="13">
        <v>449</v>
      </c>
      <c r="J109" s="12">
        <v>3.1E-2</v>
      </c>
      <c r="K109" s="16">
        <f t="shared" si="5"/>
        <v>84.882392699999997</v>
      </c>
      <c r="L109" s="39"/>
      <c r="M109" s="38"/>
      <c r="N109" s="22"/>
      <c r="O109" s="35"/>
    </row>
    <row r="110" spans="1:15" x14ac:dyDescent="0.25">
      <c r="A110" s="8">
        <v>101</v>
      </c>
      <c r="B110" s="4" t="s">
        <v>131</v>
      </c>
      <c r="C110" s="4" t="s">
        <v>223</v>
      </c>
      <c r="D110" s="4" t="s">
        <v>15</v>
      </c>
      <c r="E110" s="4" t="s">
        <v>132</v>
      </c>
      <c r="F110" s="4" t="s">
        <v>7</v>
      </c>
      <c r="G110" s="4"/>
      <c r="H110" s="13">
        <v>705740</v>
      </c>
      <c r="I110" s="13">
        <v>7324</v>
      </c>
      <c r="J110" s="12">
        <v>1.47E-2</v>
      </c>
      <c r="K110" s="16">
        <f t="shared" si="5"/>
        <v>656.46739619999994</v>
      </c>
      <c r="L110" s="39"/>
      <c r="M110" s="38"/>
      <c r="N110" s="22"/>
      <c r="O110" s="35"/>
    </row>
    <row r="111" spans="1:15" x14ac:dyDescent="0.25">
      <c r="A111" s="8">
        <v>102</v>
      </c>
      <c r="B111" s="4" t="s">
        <v>133</v>
      </c>
      <c r="C111" s="4" t="s">
        <v>223</v>
      </c>
      <c r="D111" s="4" t="s">
        <v>15</v>
      </c>
      <c r="E111" s="4" t="s">
        <v>134</v>
      </c>
      <c r="F111" s="4" t="s">
        <v>7</v>
      </c>
      <c r="G111" s="4"/>
      <c r="H111" s="10">
        <v>784156</v>
      </c>
      <c r="I111" s="10">
        <v>8138</v>
      </c>
      <c r="J111" s="5">
        <v>1.47E-2</v>
      </c>
      <c r="K111" s="16">
        <f t="shared" si="5"/>
        <v>729.41183028</v>
      </c>
      <c r="L111" s="39"/>
      <c r="M111" s="38"/>
      <c r="N111" s="22"/>
      <c r="O111" s="35"/>
    </row>
    <row r="112" spans="1:15" x14ac:dyDescent="0.25">
      <c r="A112" s="8">
        <v>103</v>
      </c>
      <c r="B112" s="4" t="s">
        <v>135</v>
      </c>
      <c r="C112" s="4" t="s">
        <v>223</v>
      </c>
      <c r="D112" s="4" t="s">
        <v>15</v>
      </c>
      <c r="E112" s="4" t="s">
        <v>136</v>
      </c>
      <c r="F112" s="4" t="s">
        <v>7</v>
      </c>
      <c r="G112" s="4"/>
      <c r="H112" s="10">
        <v>862571</v>
      </c>
      <c r="I112" s="10">
        <v>8951</v>
      </c>
      <c r="J112" s="5">
        <v>1.47E-2</v>
      </c>
      <c r="K112" s="16">
        <f t="shared" si="5"/>
        <v>802.34078672999999</v>
      </c>
      <c r="L112" s="39"/>
      <c r="M112" s="38"/>
      <c r="N112" s="22"/>
      <c r="O112" s="35"/>
    </row>
    <row r="113" spans="1:15" x14ac:dyDescent="0.25">
      <c r="A113" s="8">
        <v>104</v>
      </c>
      <c r="B113" s="4" t="s">
        <v>137</v>
      </c>
      <c r="C113" s="4" t="s">
        <v>223</v>
      </c>
      <c r="D113" s="4" t="s">
        <v>15</v>
      </c>
      <c r="E113" s="4" t="s">
        <v>132</v>
      </c>
      <c r="F113" s="4" t="s">
        <v>8</v>
      </c>
      <c r="G113" s="4"/>
      <c r="H113" s="10">
        <v>1178586</v>
      </c>
      <c r="I113" s="10">
        <v>12231</v>
      </c>
      <c r="J113" s="5">
        <v>5.4999999999999997E-3</v>
      </c>
      <c r="K113" s="16">
        <f t="shared" si="5"/>
        <v>410.18009669999998</v>
      </c>
      <c r="L113" s="39"/>
      <c r="M113" s="38"/>
      <c r="N113" s="22"/>
      <c r="O113" s="35"/>
    </row>
    <row r="114" spans="1:15" x14ac:dyDescent="0.25">
      <c r="A114" s="8">
        <v>105</v>
      </c>
      <c r="B114" s="4" t="s">
        <v>138</v>
      </c>
      <c r="C114" s="4" t="s">
        <v>223</v>
      </c>
      <c r="D114" s="4" t="s">
        <v>15</v>
      </c>
      <c r="E114" s="4" t="s">
        <v>134</v>
      </c>
      <c r="F114" s="4" t="s">
        <v>8</v>
      </c>
      <c r="G114" s="4"/>
      <c r="H114" s="10">
        <v>1309540</v>
      </c>
      <c r="I114" s="10">
        <v>13590</v>
      </c>
      <c r="J114" s="5">
        <v>5.4999999999999997E-3</v>
      </c>
      <c r="K114" s="16">
        <f t="shared" si="5"/>
        <v>455.75566299999997</v>
      </c>
      <c r="L114" s="39"/>
      <c r="M114" s="38"/>
      <c r="N114" s="22"/>
      <c r="O114" s="35"/>
    </row>
    <row r="115" spans="1:15" x14ac:dyDescent="0.25">
      <c r="A115" s="8">
        <v>106</v>
      </c>
      <c r="B115" s="4" t="s">
        <v>139</v>
      </c>
      <c r="C115" s="4" t="s">
        <v>223</v>
      </c>
      <c r="D115" s="4" t="s">
        <v>15</v>
      </c>
      <c r="E115" s="4" t="s">
        <v>136</v>
      </c>
      <c r="F115" s="4" t="s">
        <v>8</v>
      </c>
      <c r="G115" s="4"/>
      <c r="H115" s="10">
        <v>1440494</v>
      </c>
      <c r="I115" s="10">
        <v>14949</v>
      </c>
      <c r="J115" s="5">
        <v>5.4999999999999997E-3</v>
      </c>
      <c r="K115" s="16">
        <f t="shared" si="5"/>
        <v>501.33122930000002</v>
      </c>
      <c r="L115" s="39"/>
      <c r="M115" s="38"/>
      <c r="N115" s="22"/>
      <c r="O115" s="35"/>
    </row>
    <row r="116" spans="1:15" x14ac:dyDescent="0.25">
      <c r="A116" s="8">
        <v>107</v>
      </c>
      <c r="B116" s="4" t="s">
        <v>140</v>
      </c>
      <c r="C116" s="4" t="s">
        <v>223</v>
      </c>
      <c r="D116" s="4" t="s">
        <v>15</v>
      </c>
      <c r="E116" s="4" t="s">
        <v>132</v>
      </c>
      <c r="F116" s="4" t="s">
        <v>9</v>
      </c>
      <c r="G116" s="4"/>
      <c r="H116" s="10">
        <v>1545571</v>
      </c>
      <c r="I116" s="10">
        <v>16039</v>
      </c>
      <c r="J116" s="5">
        <v>2.8E-3</v>
      </c>
      <c r="K116" s="16">
        <f t="shared" si="5"/>
        <v>273.83917652000002</v>
      </c>
      <c r="L116" s="39"/>
      <c r="M116" s="38"/>
      <c r="N116" s="22"/>
      <c r="O116" s="35"/>
    </row>
    <row r="117" spans="1:15" x14ac:dyDescent="0.25">
      <c r="A117" s="8">
        <v>108</v>
      </c>
      <c r="B117" s="4" t="s">
        <v>141</v>
      </c>
      <c r="C117" s="4" t="s">
        <v>223</v>
      </c>
      <c r="D117" s="4" t="s">
        <v>15</v>
      </c>
      <c r="E117" s="4" t="s">
        <v>134</v>
      </c>
      <c r="F117" s="4" t="s">
        <v>9</v>
      </c>
      <c r="G117" s="4"/>
      <c r="H117" s="10">
        <v>1717301</v>
      </c>
      <c r="I117" s="10">
        <v>17821</v>
      </c>
      <c r="J117" s="5">
        <v>2.8E-3</v>
      </c>
      <c r="K117" s="16">
        <f t="shared" si="5"/>
        <v>304.26542411999998</v>
      </c>
      <c r="L117" s="39"/>
      <c r="M117" s="38"/>
      <c r="N117" s="22"/>
      <c r="O117" s="35"/>
    </row>
    <row r="118" spans="1:15" x14ac:dyDescent="0.25">
      <c r="A118" s="8">
        <v>109</v>
      </c>
      <c r="B118" s="4" t="s">
        <v>142</v>
      </c>
      <c r="C118" s="4" t="s">
        <v>223</v>
      </c>
      <c r="D118" s="4" t="s">
        <v>15</v>
      </c>
      <c r="E118" s="4" t="s">
        <v>136</v>
      </c>
      <c r="F118" s="4" t="s">
        <v>9</v>
      </c>
      <c r="G118" s="4"/>
      <c r="H118" s="10">
        <v>1889031</v>
      </c>
      <c r="I118" s="10">
        <v>19604</v>
      </c>
      <c r="J118" s="5">
        <v>2.8E-3</v>
      </c>
      <c r="K118" s="16">
        <f t="shared" si="5"/>
        <v>334.69447172000002</v>
      </c>
      <c r="L118" s="39"/>
      <c r="M118" s="38"/>
      <c r="N118" s="22"/>
      <c r="O118" s="35"/>
    </row>
    <row r="119" spans="1:15" x14ac:dyDescent="0.25">
      <c r="A119" s="8">
        <v>110</v>
      </c>
      <c r="B119" s="4" t="s">
        <v>143</v>
      </c>
      <c r="C119" s="4" t="s">
        <v>223</v>
      </c>
      <c r="D119" s="4" t="s">
        <v>34</v>
      </c>
      <c r="E119" s="4" t="s">
        <v>132</v>
      </c>
      <c r="F119" s="4" t="s">
        <v>7</v>
      </c>
      <c r="G119" s="4"/>
      <c r="H119" s="10">
        <v>664629</v>
      </c>
      <c r="I119" s="10">
        <v>6897</v>
      </c>
      <c r="J119" s="5">
        <v>2.7300000000000001E-2</v>
      </c>
      <c r="K119" s="16">
        <f t="shared" si="5"/>
        <v>1148.1253629300002</v>
      </c>
      <c r="L119" s="39"/>
      <c r="M119" s="38"/>
      <c r="N119" s="22"/>
      <c r="O119" s="35"/>
    </row>
    <row r="120" spans="1:15" x14ac:dyDescent="0.25">
      <c r="A120" s="8">
        <v>111</v>
      </c>
      <c r="B120" s="4" t="s">
        <v>144</v>
      </c>
      <c r="C120" s="4" t="s">
        <v>223</v>
      </c>
      <c r="D120" s="4" t="s">
        <v>34</v>
      </c>
      <c r="E120" s="4" t="s">
        <v>134</v>
      </c>
      <c r="F120" s="4" t="s">
        <v>7</v>
      </c>
      <c r="G120" s="4"/>
      <c r="H120" s="10">
        <v>738477</v>
      </c>
      <c r="I120" s="10">
        <v>7664</v>
      </c>
      <c r="J120" s="5">
        <v>2.7300000000000001E-2</v>
      </c>
      <c r="K120" s="16">
        <f t="shared" si="5"/>
        <v>1275.7135290900001</v>
      </c>
      <c r="L120" s="39"/>
      <c r="M120" s="38"/>
      <c r="N120" s="22"/>
      <c r="O120" s="35"/>
    </row>
    <row r="121" spans="1:15" x14ac:dyDescent="0.25">
      <c r="A121" s="8">
        <v>112</v>
      </c>
      <c r="B121" s="4" t="s">
        <v>145</v>
      </c>
      <c r="C121" s="4" t="s">
        <v>223</v>
      </c>
      <c r="D121" s="4" t="s">
        <v>34</v>
      </c>
      <c r="E121" s="4" t="s">
        <v>136</v>
      </c>
      <c r="F121" s="4" t="s">
        <v>7</v>
      </c>
      <c r="G121" s="4"/>
      <c r="H121" s="10">
        <v>812324</v>
      </c>
      <c r="I121" s="10">
        <v>8430</v>
      </c>
      <c r="J121" s="5">
        <v>2.7300000000000001E-2</v>
      </c>
      <c r="K121" s="16">
        <f t="shared" si="5"/>
        <v>1403.27295108</v>
      </c>
      <c r="L121" s="39"/>
      <c r="M121" s="38"/>
      <c r="N121" s="22"/>
      <c r="O121" s="35"/>
    </row>
    <row r="122" spans="1:15" x14ac:dyDescent="0.25">
      <c r="A122" s="8">
        <v>113</v>
      </c>
      <c r="B122" s="4" t="s">
        <v>146</v>
      </c>
      <c r="C122" s="4" t="s">
        <v>223</v>
      </c>
      <c r="D122" s="4" t="s">
        <v>34</v>
      </c>
      <c r="E122" s="4" t="s">
        <v>132</v>
      </c>
      <c r="F122" s="4" t="s">
        <v>8</v>
      </c>
      <c r="G122" s="4"/>
      <c r="H122" s="10">
        <v>1109930</v>
      </c>
      <c r="I122" s="10">
        <v>11518</v>
      </c>
      <c r="J122" s="5">
        <v>1.04E-2</v>
      </c>
      <c r="K122" s="16">
        <f t="shared" si="5"/>
        <v>730.42628880000007</v>
      </c>
      <c r="L122" s="39"/>
      <c r="M122" s="38"/>
      <c r="N122" s="22"/>
      <c r="O122" s="35"/>
    </row>
    <row r="123" spans="1:15" x14ac:dyDescent="0.25">
      <c r="A123" s="8">
        <v>114</v>
      </c>
      <c r="B123" s="4" t="s">
        <v>147</v>
      </c>
      <c r="C123" s="4" t="s">
        <v>223</v>
      </c>
      <c r="D123" s="4" t="s">
        <v>34</v>
      </c>
      <c r="E123" s="4" t="s">
        <v>134</v>
      </c>
      <c r="F123" s="4" t="s">
        <v>8</v>
      </c>
      <c r="G123" s="4"/>
      <c r="H123" s="10">
        <v>1233256</v>
      </c>
      <c r="I123" s="10">
        <v>12798</v>
      </c>
      <c r="J123" s="5">
        <v>1.04E-2</v>
      </c>
      <c r="K123" s="16">
        <f t="shared" si="5"/>
        <v>811.58732095999994</v>
      </c>
      <c r="L123" s="39"/>
      <c r="M123" s="38"/>
      <c r="N123" s="22"/>
      <c r="O123" s="35"/>
    </row>
    <row r="124" spans="1:15" x14ac:dyDescent="0.25">
      <c r="A124" s="8">
        <v>115</v>
      </c>
      <c r="B124" s="4" t="s">
        <v>148</v>
      </c>
      <c r="C124" s="4" t="s">
        <v>223</v>
      </c>
      <c r="D124" s="4" t="s">
        <v>34</v>
      </c>
      <c r="E124" s="4" t="s">
        <v>136</v>
      </c>
      <c r="F124" s="4" t="s">
        <v>8</v>
      </c>
      <c r="G124" s="4"/>
      <c r="H124" s="10">
        <v>1356582</v>
      </c>
      <c r="I124" s="10">
        <v>14078</v>
      </c>
      <c r="J124" s="5">
        <v>1.04E-2</v>
      </c>
      <c r="K124" s="16">
        <f t="shared" si="5"/>
        <v>892.74835312000016</v>
      </c>
      <c r="L124" s="39"/>
      <c r="M124" s="38"/>
      <c r="N124" s="22"/>
      <c r="O124" s="35"/>
    </row>
    <row r="125" spans="1:15" x14ac:dyDescent="0.25">
      <c r="A125" s="8">
        <v>116</v>
      </c>
      <c r="B125" s="4" t="s">
        <v>149</v>
      </c>
      <c r="C125" s="4" t="s">
        <v>223</v>
      </c>
      <c r="D125" s="4" t="s">
        <v>34</v>
      </c>
      <c r="E125" s="4" t="s">
        <v>132</v>
      </c>
      <c r="F125" s="4" t="s">
        <v>9</v>
      </c>
      <c r="G125" s="4"/>
      <c r="H125" s="10">
        <v>1455538</v>
      </c>
      <c r="I125" s="10">
        <v>15105</v>
      </c>
      <c r="J125" s="5">
        <v>5.3E-3</v>
      </c>
      <c r="K125" s="16">
        <f t="shared" si="5"/>
        <v>488.14568906</v>
      </c>
      <c r="L125" s="39"/>
      <c r="M125" s="38"/>
      <c r="N125" s="22"/>
      <c r="O125" s="35"/>
    </row>
    <row r="126" spans="1:15" x14ac:dyDescent="0.25">
      <c r="A126" s="8">
        <v>117</v>
      </c>
      <c r="B126" s="4" t="s">
        <v>150</v>
      </c>
      <c r="C126" s="4" t="s">
        <v>223</v>
      </c>
      <c r="D126" s="4" t="s">
        <v>34</v>
      </c>
      <c r="E126" s="4" t="s">
        <v>134</v>
      </c>
      <c r="F126" s="4" t="s">
        <v>9</v>
      </c>
      <c r="G126" s="4"/>
      <c r="H126" s="10">
        <v>1617264</v>
      </c>
      <c r="I126" s="10">
        <v>16783</v>
      </c>
      <c r="J126" s="5">
        <v>5.3E-3</v>
      </c>
      <c r="K126" s="16">
        <f t="shared" si="5"/>
        <v>542.38220768000008</v>
      </c>
      <c r="L126" s="39"/>
      <c r="M126" s="38"/>
      <c r="N126" s="22"/>
      <c r="O126" s="35"/>
    </row>
    <row r="127" spans="1:15" x14ac:dyDescent="0.25">
      <c r="A127" s="8">
        <v>118</v>
      </c>
      <c r="B127" s="4" t="s">
        <v>151</v>
      </c>
      <c r="C127" s="4" t="s">
        <v>223</v>
      </c>
      <c r="D127" s="4" t="s">
        <v>34</v>
      </c>
      <c r="E127" s="4" t="s">
        <v>136</v>
      </c>
      <c r="F127" s="4" t="s">
        <v>9</v>
      </c>
      <c r="G127" s="4"/>
      <c r="H127" s="10">
        <v>1778990</v>
      </c>
      <c r="I127" s="10">
        <v>18462</v>
      </c>
      <c r="J127" s="5">
        <v>5.3E-3</v>
      </c>
      <c r="K127" s="16">
        <f t="shared" si="5"/>
        <v>596.62402629999997</v>
      </c>
      <c r="L127" s="39"/>
      <c r="M127" s="38"/>
      <c r="N127" s="22"/>
      <c r="O127" s="35"/>
    </row>
    <row r="128" spans="1:15" x14ac:dyDescent="0.25">
      <c r="A128" s="8">
        <v>119</v>
      </c>
      <c r="B128" s="4" t="s">
        <v>152</v>
      </c>
      <c r="C128" s="4" t="s">
        <v>223</v>
      </c>
      <c r="D128" s="4" t="s">
        <v>50</v>
      </c>
      <c r="E128" s="4" t="s">
        <v>153</v>
      </c>
      <c r="F128" s="4" t="s">
        <v>7</v>
      </c>
      <c r="G128" s="4"/>
      <c r="H128" s="10">
        <v>401258</v>
      </c>
      <c r="I128" s="10">
        <v>4164</v>
      </c>
      <c r="J128" s="5">
        <v>2.7300000000000001E-2</v>
      </c>
      <c r="K128" s="16">
        <f t="shared" si="5"/>
        <v>693.16196586000001</v>
      </c>
      <c r="L128" s="39"/>
      <c r="M128" s="38"/>
      <c r="N128" s="22"/>
      <c r="O128" s="35"/>
    </row>
    <row r="129" spans="1:15" x14ac:dyDescent="0.25">
      <c r="A129" s="8">
        <v>120</v>
      </c>
      <c r="B129" s="4" t="s">
        <v>154</v>
      </c>
      <c r="C129" s="4" t="s">
        <v>223</v>
      </c>
      <c r="D129" s="4" t="s">
        <v>50</v>
      </c>
      <c r="E129" s="4" t="s">
        <v>155</v>
      </c>
      <c r="F129" s="4" t="s">
        <v>7</v>
      </c>
      <c r="G129" s="4"/>
      <c r="H129" s="10">
        <v>445842</v>
      </c>
      <c r="I129" s="10">
        <v>4627</v>
      </c>
      <c r="J129" s="5">
        <v>2.7300000000000001E-2</v>
      </c>
      <c r="K129" s="16">
        <f t="shared" si="5"/>
        <v>770.18874114000005</v>
      </c>
      <c r="L129" s="39"/>
      <c r="M129" s="38"/>
      <c r="N129" s="22"/>
      <c r="O129" s="35"/>
    </row>
    <row r="130" spans="1:15" x14ac:dyDescent="0.25">
      <c r="A130" s="8">
        <v>121</v>
      </c>
      <c r="B130" s="4" t="s">
        <v>156</v>
      </c>
      <c r="C130" s="4" t="s">
        <v>223</v>
      </c>
      <c r="D130" s="4" t="s">
        <v>50</v>
      </c>
      <c r="E130" s="4" t="s">
        <v>157</v>
      </c>
      <c r="F130" s="4" t="s">
        <v>7</v>
      </c>
      <c r="G130" s="4"/>
      <c r="H130" s="10">
        <v>490426</v>
      </c>
      <c r="I130" s="10">
        <v>5089</v>
      </c>
      <c r="J130" s="5">
        <v>2.7300000000000001E-2</v>
      </c>
      <c r="K130" s="16">
        <f t="shared" si="5"/>
        <v>847.18821642</v>
      </c>
      <c r="L130" s="39"/>
      <c r="M130" s="38"/>
      <c r="N130" s="22"/>
      <c r="O130" s="35"/>
    </row>
    <row r="131" spans="1:15" x14ac:dyDescent="0.25">
      <c r="A131" s="8">
        <v>122</v>
      </c>
      <c r="B131" s="4" t="s">
        <v>158</v>
      </c>
      <c r="C131" s="4" t="s">
        <v>223</v>
      </c>
      <c r="D131" s="4" t="s">
        <v>50</v>
      </c>
      <c r="E131" s="4" t="s">
        <v>153</v>
      </c>
      <c r="F131" s="4" t="s">
        <v>8</v>
      </c>
      <c r="G131" s="4"/>
      <c r="H131" s="10">
        <v>670100</v>
      </c>
      <c r="I131" s="10">
        <v>6954</v>
      </c>
      <c r="J131" s="5">
        <v>1.04E-2</v>
      </c>
      <c r="K131" s="16">
        <f t="shared" si="5"/>
        <v>440.98381599999999</v>
      </c>
      <c r="L131" s="39"/>
      <c r="M131" s="38"/>
      <c r="N131" s="22"/>
      <c r="O131" s="35"/>
    </row>
    <row r="132" spans="1:15" x14ac:dyDescent="0.25">
      <c r="A132" s="8">
        <v>123</v>
      </c>
      <c r="B132" s="4" t="s">
        <v>159</v>
      </c>
      <c r="C132" s="4" t="s">
        <v>223</v>
      </c>
      <c r="D132" s="4" t="s">
        <v>50</v>
      </c>
      <c r="E132" s="4" t="s">
        <v>155</v>
      </c>
      <c r="F132" s="4" t="s">
        <v>8</v>
      </c>
      <c r="G132" s="4"/>
      <c r="H132" s="10">
        <v>744556</v>
      </c>
      <c r="I132" s="10">
        <v>7727</v>
      </c>
      <c r="J132" s="5">
        <v>1.04E-2</v>
      </c>
      <c r="K132" s="16">
        <f t="shared" si="5"/>
        <v>489.98572895999996</v>
      </c>
      <c r="L132" s="39"/>
      <c r="M132" s="38"/>
      <c r="N132" s="22"/>
      <c r="O132" s="35"/>
    </row>
    <row r="133" spans="1:15" x14ac:dyDescent="0.25">
      <c r="A133" s="8">
        <v>124</v>
      </c>
      <c r="B133" s="4" t="s">
        <v>160</v>
      </c>
      <c r="C133" s="4" t="s">
        <v>223</v>
      </c>
      <c r="D133" s="4" t="s">
        <v>50</v>
      </c>
      <c r="E133" s="4" t="s">
        <v>157</v>
      </c>
      <c r="F133" s="4" t="s">
        <v>8</v>
      </c>
      <c r="G133" s="4"/>
      <c r="H133" s="10">
        <v>819011</v>
      </c>
      <c r="I133" s="10">
        <v>8499</v>
      </c>
      <c r="J133" s="5">
        <v>1.04E-2</v>
      </c>
      <c r="K133" s="16">
        <f t="shared" si="5"/>
        <v>538.97669175999988</v>
      </c>
      <c r="L133" s="39"/>
      <c r="M133" s="38"/>
      <c r="N133" s="22"/>
      <c r="O133" s="35"/>
    </row>
    <row r="134" spans="1:15" x14ac:dyDescent="0.25">
      <c r="A134" s="8">
        <v>125</v>
      </c>
      <c r="B134" s="4" t="s">
        <v>161</v>
      </c>
      <c r="C134" s="4" t="s">
        <v>223</v>
      </c>
      <c r="D134" s="4" t="s">
        <v>50</v>
      </c>
      <c r="E134" s="4" t="s">
        <v>153</v>
      </c>
      <c r="F134" s="4" t="s">
        <v>9</v>
      </c>
      <c r="G134" s="4"/>
      <c r="H134" s="10">
        <v>1131546</v>
      </c>
      <c r="I134" s="10">
        <v>11743</v>
      </c>
      <c r="J134" s="5">
        <v>5.7000000000000002E-3</v>
      </c>
      <c r="K134" s="16">
        <f t="shared" si="5"/>
        <v>408.13016537999999</v>
      </c>
      <c r="L134" s="39"/>
      <c r="M134" s="38"/>
      <c r="N134" s="22"/>
      <c r="O134" s="35"/>
    </row>
    <row r="135" spans="1:15" x14ac:dyDescent="0.25">
      <c r="A135" s="8">
        <v>126</v>
      </c>
      <c r="B135" s="4" t="s">
        <v>162</v>
      </c>
      <c r="C135" s="4" t="s">
        <v>223</v>
      </c>
      <c r="D135" s="4" t="s">
        <v>50</v>
      </c>
      <c r="E135" s="4" t="s">
        <v>155</v>
      </c>
      <c r="F135" s="4" t="s">
        <v>9</v>
      </c>
      <c r="G135" s="4"/>
      <c r="H135" s="10">
        <v>1257274</v>
      </c>
      <c r="I135" s="10">
        <v>13047</v>
      </c>
      <c r="J135" s="5">
        <v>5.7000000000000002E-3</v>
      </c>
      <c r="K135" s="16">
        <f t="shared" si="5"/>
        <v>453.47372922</v>
      </c>
      <c r="L135" s="39"/>
      <c r="M135" s="38"/>
      <c r="N135" s="22"/>
      <c r="O135" s="35"/>
    </row>
    <row r="136" spans="1:15" x14ac:dyDescent="0.25">
      <c r="A136" s="8">
        <v>127</v>
      </c>
      <c r="B136" s="4" t="s">
        <v>163</v>
      </c>
      <c r="C136" s="4" t="s">
        <v>223</v>
      </c>
      <c r="D136" s="4" t="s">
        <v>50</v>
      </c>
      <c r="E136" s="4" t="s">
        <v>157</v>
      </c>
      <c r="F136" s="4" t="s">
        <v>9</v>
      </c>
      <c r="G136" s="4"/>
      <c r="H136" s="10">
        <v>1383001</v>
      </c>
      <c r="I136" s="10">
        <v>14352</v>
      </c>
      <c r="J136" s="5">
        <v>5.7000000000000002E-3</v>
      </c>
      <c r="K136" s="16">
        <f t="shared" ref="K136:K167" si="6">J136*(H136/40+H136*20/40*5.58/100+I136)</f>
        <v>498.82269152999999</v>
      </c>
      <c r="L136" s="39"/>
      <c r="M136" s="38"/>
      <c r="N136" s="22"/>
      <c r="O136" s="35"/>
    </row>
    <row r="137" spans="1:15" x14ac:dyDescent="0.25">
      <c r="A137" s="8">
        <v>128</v>
      </c>
      <c r="B137" s="4" t="s">
        <v>164</v>
      </c>
      <c r="C137" s="4" t="s">
        <v>223</v>
      </c>
      <c r="D137" s="4" t="s">
        <v>66</v>
      </c>
      <c r="E137" s="4" t="s">
        <v>153</v>
      </c>
      <c r="F137" s="4" t="s">
        <v>7</v>
      </c>
      <c r="G137" s="4"/>
      <c r="H137" s="10">
        <v>363043</v>
      </c>
      <c r="I137" s="10">
        <v>3768</v>
      </c>
      <c r="J137" s="5">
        <v>2.7300000000000001E-2</v>
      </c>
      <c r="K137" s="16">
        <f t="shared" si="6"/>
        <v>627.16220930999998</v>
      </c>
      <c r="L137" s="39"/>
      <c r="M137" s="38"/>
      <c r="N137" s="22"/>
      <c r="O137" s="35"/>
    </row>
    <row r="138" spans="1:15" x14ac:dyDescent="0.25">
      <c r="A138" s="8">
        <v>129</v>
      </c>
      <c r="B138" s="4" t="s">
        <v>165</v>
      </c>
      <c r="C138" s="4" t="s">
        <v>223</v>
      </c>
      <c r="D138" s="4" t="s">
        <v>66</v>
      </c>
      <c r="E138" s="4" t="s">
        <v>155</v>
      </c>
      <c r="F138" s="4" t="s">
        <v>7</v>
      </c>
      <c r="G138" s="4"/>
      <c r="H138" s="10">
        <v>403381</v>
      </c>
      <c r="I138" s="10">
        <v>4186</v>
      </c>
      <c r="J138" s="5">
        <v>2.7300000000000001E-2</v>
      </c>
      <c r="K138" s="16">
        <f t="shared" si="6"/>
        <v>696.82853877000002</v>
      </c>
      <c r="L138" s="39"/>
      <c r="M138" s="38"/>
      <c r="N138" s="22"/>
      <c r="O138" s="35"/>
    </row>
    <row r="139" spans="1:15" x14ac:dyDescent="0.25">
      <c r="A139" s="8">
        <v>130</v>
      </c>
      <c r="B139" s="4" t="s">
        <v>166</v>
      </c>
      <c r="C139" s="4" t="s">
        <v>223</v>
      </c>
      <c r="D139" s="4" t="s">
        <v>66</v>
      </c>
      <c r="E139" s="4" t="s">
        <v>157</v>
      </c>
      <c r="F139" s="4" t="s">
        <v>7</v>
      </c>
      <c r="G139" s="4"/>
      <c r="H139" s="10">
        <v>443719</v>
      </c>
      <c r="I139" s="10">
        <v>4605</v>
      </c>
      <c r="J139" s="5">
        <v>2.7300000000000001E-2</v>
      </c>
      <c r="K139" s="16">
        <f t="shared" si="6"/>
        <v>766.52216823000003</v>
      </c>
      <c r="L139" s="39"/>
      <c r="M139" s="38"/>
      <c r="N139" s="22"/>
      <c r="O139" s="35"/>
    </row>
    <row r="140" spans="1:15" x14ac:dyDescent="0.25">
      <c r="A140" s="8">
        <v>131</v>
      </c>
      <c r="B140" s="4" t="s">
        <v>167</v>
      </c>
      <c r="C140" s="4" t="s">
        <v>223</v>
      </c>
      <c r="D140" s="4" t="s">
        <v>66</v>
      </c>
      <c r="E140" s="4" t="s">
        <v>153</v>
      </c>
      <c r="F140" s="4" t="s">
        <v>8</v>
      </c>
      <c r="G140" s="4"/>
      <c r="H140" s="10">
        <v>606281</v>
      </c>
      <c r="I140" s="10">
        <v>6292</v>
      </c>
      <c r="J140" s="5">
        <v>1.04E-2</v>
      </c>
      <c r="K140" s="16">
        <f t="shared" si="6"/>
        <v>398.98835495999998</v>
      </c>
      <c r="L140" s="39"/>
      <c r="M140" s="38"/>
      <c r="N140" s="22"/>
      <c r="O140" s="35"/>
    </row>
    <row r="141" spans="1:15" x14ac:dyDescent="0.25">
      <c r="A141" s="8">
        <v>132</v>
      </c>
      <c r="B141" s="4" t="s">
        <v>168</v>
      </c>
      <c r="C141" s="4" t="s">
        <v>223</v>
      </c>
      <c r="D141" s="4" t="s">
        <v>66</v>
      </c>
      <c r="E141" s="4" t="s">
        <v>155</v>
      </c>
      <c r="F141" s="4" t="s">
        <v>8</v>
      </c>
      <c r="G141" s="4"/>
      <c r="H141" s="10">
        <v>673646</v>
      </c>
      <c r="I141" s="10">
        <v>6991</v>
      </c>
      <c r="J141" s="5">
        <v>1.04E-2</v>
      </c>
      <c r="K141" s="16">
        <f t="shared" si="6"/>
        <v>443.31948336000005</v>
      </c>
      <c r="L141" s="39"/>
      <c r="M141" s="38"/>
      <c r="N141" s="22"/>
      <c r="O141" s="35"/>
    </row>
    <row r="142" spans="1:15" x14ac:dyDescent="0.25">
      <c r="A142" s="8">
        <v>133</v>
      </c>
      <c r="B142" s="4" t="s">
        <v>169</v>
      </c>
      <c r="C142" s="4" t="s">
        <v>223</v>
      </c>
      <c r="D142" s="4" t="s">
        <v>66</v>
      </c>
      <c r="E142" s="4" t="s">
        <v>157</v>
      </c>
      <c r="F142" s="4" t="s">
        <v>8</v>
      </c>
      <c r="G142" s="4"/>
      <c r="H142" s="10">
        <v>741010</v>
      </c>
      <c r="I142" s="10">
        <v>7690</v>
      </c>
      <c r="J142" s="5">
        <v>1.04E-2</v>
      </c>
      <c r="K142" s="16">
        <f t="shared" si="6"/>
        <v>487.65006160000002</v>
      </c>
      <c r="L142" s="39"/>
      <c r="M142" s="38"/>
      <c r="N142" s="22"/>
      <c r="O142" s="35"/>
    </row>
    <row r="143" spans="1:15" x14ac:dyDescent="0.25">
      <c r="A143" s="8">
        <v>134</v>
      </c>
      <c r="B143" s="4" t="s">
        <v>170</v>
      </c>
      <c r="C143" s="4" t="s">
        <v>223</v>
      </c>
      <c r="D143" s="4" t="s">
        <v>66</v>
      </c>
      <c r="E143" s="4" t="s">
        <v>153</v>
      </c>
      <c r="F143" s="4" t="s">
        <v>9</v>
      </c>
      <c r="G143" s="4"/>
      <c r="H143" s="10">
        <v>1023780</v>
      </c>
      <c r="I143" s="10">
        <v>10624</v>
      </c>
      <c r="J143" s="5">
        <v>5.7000000000000002E-3</v>
      </c>
      <c r="K143" s="16">
        <f t="shared" si="6"/>
        <v>369.25718340000003</v>
      </c>
      <c r="L143" s="39"/>
      <c r="M143" s="38"/>
      <c r="N143" s="22"/>
      <c r="O143" s="35"/>
    </row>
    <row r="144" spans="1:15" x14ac:dyDescent="0.25">
      <c r="A144" s="8">
        <v>135</v>
      </c>
      <c r="B144" s="4" t="s">
        <v>171</v>
      </c>
      <c r="C144" s="4" t="s">
        <v>223</v>
      </c>
      <c r="D144" s="4" t="s">
        <v>66</v>
      </c>
      <c r="E144" s="4" t="s">
        <v>155</v>
      </c>
      <c r="F144" s="4" t="s">
        <v>9</v>
      </c>
      <c r="G144" s="4"/>
      <c r="H144" s="10">
        <v>1137533</v>
      </c>
      <c r="I144" s="10">
        <v>11805</v>
      </c>
      <c r="J144" s="5">
        <v>5.7000000000000002E-3</v>
      </c>
      <c r="K144" s="16">
        <f t="shared" si="6"/>
        <v>410.28882549000002</v>
      </c>
      <c r="L144" s="39"/>
      <c r="M144" s="38"/>
      <c r="N144" s="22"/>
      <c r="O144" s="35"/>
    </row>
    <row r="145" spans="1:15" x14ac:dyDescent="0.25">
      <c r="A145" s="8">
        <v>136</v>
      </c>
      <c r="B145" s="4" t="s">
        <v>172</v>
      </c>
      <c r="C145" s="4" t="s">
        <v>223</v>
      </c>
      <c r="D145" s="4" t="s">
        <v>66</v>
      </c>
      <c r="E145" s="4" t="s">
        <v>157</v>
      </c>
      <c r="F145" s="4" t="s">
        <v>9</v>
      </c>
      <c r="G145" s="4"/>
      <c r="H145" s="10">
        <v>1251287</v>
      </c>
      <c r="I145" s="10">
        <v>12985</v>
      </c>
      <c r="J145" s="5">
        <v>5.7000000000000002E-3</v>
      </c>
      <c r="K145" s="16">
        <f t="shared" si="6"/>
        <v>451.31506910999997</v>
      </c>
      <c r="L145" s="39"/>
      <c r="M145" s="38"/>
      <c r="N145" s="22"/>
      <c r="O145" s="35"/>
    </row>
    <row r="146" spans="1:15" x14ac:dyDescent="0.25">
      <c r="A146" s="8">
        <v>137</v>
      </c>
      <c r="B146" s="4" t="s">
        <v>173</v>
      </c>
      <c r="C146" s="4" t="s">
        <v>223</v>
      </c>
      <c r="D146" s="4" t="s">
        <v>82</v>
      </c>
      <c r="E146" s="4" t="s">
        <v>174</v>
      </c>
      <c r="F146" s="4" t="s">
        <v>7</v>
      </c>
      <c r="G146" s="4"/>
      <c r="H146" s="10">
        <v>135944</v>
      </c>
      <c r="I146" s="10">
        <v>1411</v>
      </c>
      <c r="J146" s="5">
        <v>5.96E-2</v>
      </c>
      <c r="K146" s="16">
        <f t="shared" si="6"/>
        <v>512.7052809600001</v>
      </c>
      <c r="L146" s="39"/>
      <c r="M146" s="38"/>
      <c r="N146" s="22"/>
      <c r="O146" s="35"/>
    </row>
    <row r="147" spans="1:15" x14ac:dyDescent="0.25">
      <c r="A147" s="8">
        <v>138</v>
      </c>
      <c r="B147" s="4" t="s">
        <v>175</v>
      </c>
      <c r="C147" s="4" t="s">
        <v>223</v>
      </c>
      <c r="D147" s="4" t="s">
        <v>82</v>
      </c>
      <c r="E147" s="4" t="s">
        <v>176</v>
      </c>
      <c r="F147" s="4" t="s">
        <v>7</v>
      </c>
      <c r="G147" s="4"/>
      <c r="H147" s="10">
        <v>151049</v>
      </c>
      <c r="I147" s="10">
        <v>1568</v>
      </c>
      <c r="J147" s="5">
        <v>5.96E-2</v>
      </c>
      <c r="K147" s="16">
        <f t="shared" si="6"/>
        <v>569.68612915999995</v>
      </c>
      <c r="L147" s="39"/>
      <c r="M147" s="38"/>
      <c r="N147" s="22"/>
      <c r="O147" s="35"/>
    </row>
    <row r="148" spans="1:15" x14ac:dyDescent="0.25">
      <c r="A148" s="8">
        <v>139</v>
      </c>
      <c r="B148" s="4" t="s">
        <v>177</v>
      </c>
      <c r="C148" s="4" t="s">
        <v>223</v>
      </c>
      <c r="D148" s="4" t="s">
        <v>82</v>
      </c>
      <c r="E148" s="4" t="s">
        <v>178</v>
      </c>
      <c r="F148" s="4" t="s">
        <v>7</v>
      </c>
      <c r="G148" s="4"/>
      <c r="H148" s="10">
        <v>166154</v>
      </c>
      <c r="I148" s="10">
        <v>1724</v>
      </c>
      <c r="J148" s="5">
        <v>5.96E-2</v>
      </c>
      <c r="K148" s="16">
        <f t="shared" si="6"/>
        <v>626.6073773600001</v>
      </c>
      <c r="L148" s="39"/>
      <c r="M148" s="38"/>
      <c r="N148" s="22"/>
      <c r="O148" s="35"/>
    </row>
    <row r="149" spans="1:15" x14ac:dyDescent="0.25">
      <c r="A149" s="8">
        <v>140</v>
      </c>
      <c r="B149" s="4" t="s">
        <v>179</v>
      </c>
      <c r="C149" s="4" t="s">
        <v>223</v>
      </c>
      <c r="D149" s="4" t="s">
        <v>82</v>
      </c>
      <c r="E149" s="4" t="s">
        <v>174</v>
      </c>
      <c r="F149" s="4" t="s">
        <v>8</v>
      </c>
      <c r="G149" s="4"/>
      <c r="H149" s="10">
        <v>227027</v>
      </c>
      <c r="I149" s="10">
        <v>2356</v>
      </c>
      <c r="J149" s="5">
        <v>2.3699999999999999E-2</v>
      </c>
      <c r="K149" s="16">
        <f t="shared" si="6"/>
        <v>340.46776070999994</v>
      </c>
      <c r="L149" s="39"/>
      <c r="M149" s="38"/>
      <c r="N149" s="22"/>
      <c r="O149" s="35"/>
    </row>
    <row r="150" spans="1:15" x14ac:dyDescent="0.25">
      <c r="A150" s="8">
        <v>141</v>
      </c>
      <c r="B150" s="4" t="s">
        <v>180</v>
      </c>
      <c r="C150" s="4" t="s">
        <v>223</v>
      </c>
      <c r="D150" s="4" t="s">
        <v>82</v>
      </c>
      <c r="E150" s="4" t="s">
        <v>176</v>
      </c>
      <c r="F150" s="4" t="s">
        <v>8</v>
      </c>
      <c r="G150" s="4"/>
      <c r="H150" s="10">
        <v>252252</v>
      </c>
      <c r="I150" s="10">
        <v>2618</v>
      </c>
      <c r="J150" s="5">
        <v>2.3699999999999999E-2</v>
      </c>
      <c r="K150" s="16">
        <f t="shared" si="6"/>
        <v>378.30249995999998</v>
      </c>
      <c r="L150" s="39"/>
      <c r="M150" s="38"/>
      <c r="N150" s="22"/>
      <c r="O150" s="35"/>
    </row>
    <row r="151" spans="1:15" x14ac:dyDescent="0.25">
      <c r="A151" s="8">
        <v>142</v>
      </c>
      <c r="B151" s="4" t="s">
        <v>181</v>
      </c>
      <c r="C151" s="4" t="s">
        <v>223</v>
      </c>
      <c r="D151" s="4" t="s">
        <v>82</v>
      </c>
      <c r="E151" s="4" t="s">
        <v>178</v>
      </c>
      <c r="F151" s="4" t="s">
        <v>8</v>
      </c>
      <c r="G151" s="4"/>
      <c r="H151" s="10">
        <v>277477</v>
      </c>
      <c r="I151" s="10">
        <v>2880</v>
      </c>
      <c r="J151" s="5">
        <v>2.3699999999999999E-2</v>
      </c>
      <c r="K151" s="16">
        <f t="shared" si="6"/>
        <v>416.13723920999996</v>
      </c>
      <c r="L151" s="39"/>
      <c r="M151" s="38"/>
      <c r="N151" s="22"/>
      <c r="O151" s="35"/>
    </row>
    <row r="152" spans="1:15" x14ac:dyDescent="0.25">
      <c r="A152" s="8">
        <v>143</v>
      </c>
      <c r="B152" s="4" t="s">
        <v>182</v>
      </c>
      <c r="C152" s="4" t="s">
        <v>223</v>
      </c>
      <c r="D152" s="4" t="s">
        <v>82</v>
      </c>
      <c r="E152" s="4" t="s">
        <v>174</v>
      </c>
      <c r="F152" s="4" t="s">
        <v>9</v>
      </c>
      <c r="G152" s="4"/>
      <c r="H152" s="10">
        <v>297718</v>
      </c>
      <c r="I152" s="10">
        <v>3090</v>
      </c>
      <c r="J152" s="5">
        <v>1.37E-2</v>
      </c>
      <c r="K152" s="16">
        <f t="shared" si="6"/>
        <v>258.09816613999999</v>
      </c>
      <c r="L152" s="39"/>
      <c r="M152" s="38"/>
      <c r="N152" s="22"/>
      <c r="O152" s="35"/>
    </row>
    <row r="153" spans="1:15" x14ac:dyDescent="0.25">
      <c r="A153" s="8">
        <v>144</v>
      </c>
      <c r="B153" s="4" t="s">
        <v>183</v>
      </c>
      <c r="C153" s="4" t="s">
        <v>223</v>
      </c>
      <c r="D153" s="4" t="s">
        <v>82</v>
      </c>
      <c r="E153" s="4" t="s">
        <v>176</v>
      </c>
      <c r="F153" s="4" t="s">
        <v>9</v>
      </c>
      <c r="G153" s="4"/>
      <c r="H153" s="10">
        <v>330798</v>
      </c>
      <c r="I153" s="10">
        <v>3433</v>
      </c>
      <c r="J153" s="5">
        <v>1.37E-2</v>
      </c>
      <c r="K153" s="16">
        <f t="shared" si="6"/>
        <v>286.77133454000005</v>
      </c>
      <c r="L153" s="39"/>
      <c r="M153" s="38"/>
      <c r="N153" s="22"/>
      <c r="O153" s="35"/>
    </row>
    <row r="154" spans="1:15" x14ac:dyDescent="0.25">
      <c r="A154" s="8">
        <v>145</v>
      </c>
      <c r="B154" s="4" t="s">
        <v>184</v>
      </c>
      <c r="C154" s="4" t="s">
        <v>223</v>
      </c>
      <c r="D154" s="4" t="s">
        <v>82</v>
      </c>
      <c r="E154" s="4" t="s">
        <v>178</v>
      </c>
      <c r="F154" s="4" t="s">
        <v>9</v>
      </c>
      <c r="G154" s="4"/>
      <c r="H154" s="10">
        <v>363877</v>
      </c>
      <c r="I154" s="10">
        <v>3776</v>
      </c>
      <c r="J154" s="5">
        <v>1.37E-2</v>
      </c>
      <c r="K154" s="16">
        <f t="shared" si="6"/>
        <v>315.44377821</v>
      </c>
      <c r="L154" s="39"/>
      <c r="M154" s="38"/>
      <c r="N154" s="22"/>
      <c r="O154" s="35"/>
    </row>
    <row r="155" spans="1:15" x14ac:dyDescent="0.25">
      <c r="A155" s="8">
        <v>146</v>
      </c>
      <c r="B155" s="4" t="s">
        <v>185</v>
      </c>
      <c r="C155" s="4" t="s">
        <v>223</v>
      </c>
      <c r="D155" s="4" t="s">
        <v>95</v>
      </c>
      <c r="E155" s="4" t="s">
        <v>174</v>
      </c>
      <c r="F155" s="4" t="s">
        <v>7</v>
      </c>
      <c r="G155" s="4"/>
      <c r="H155" s="10">
        <v>118212</v>
      </c>
      <c r="I155" s="10">
        <v>1227</v>
      </c>
      <c r="J155" s="5">
        <v>5.96E-2</v>
      </c>
      <c r="K155" s="16">
        <f t="shared" si="6"/>
        <v>445.83272208000005</v>
      </c>
      <c r="L155" s="39"/>
      <c r="M155" s="38"/>
      <c r="N155" s="22"/>
      <c r="O155" s="35"/>
    </row>
    <row r="156" spans="1:15" x14ac:dyDescent="0.25">
      <c r="A156" s="8">
        <v>147</v>
      </c>
      <c r="B156" s="4" t="s">
        <v>186</v>
      </c>
      <c r="C156" s="4" t="s">
        <v>223</v>
      </c>
      <c r="D156" s="4" t="s">
        <v>95</v>
      </c>
      <c r="E156" s="4" t="s">
        <v>176</v>
      </c>
      <c r="F156" s="4" t="s">
        <v>7</v>
      </c>
      <c r="G156" s="4"/>
      <c r="H156" s="10">
        <v>131347</v>
      </c>
      <c r="I156" s="10">
        <v>1363</v>
      </c>
      <c r="J156" s="5">
        <v>5.96E-2</v>
      </c>
      <c r="K156" s="16">
        <f t="shared" si="6"/>
        <v>495.35087548000007</v>
      </c>
      <c r="L156" s="39"/>
      <c r="M156" s="38"/>
      <c r="N156" s="22"/>
      <c r="O156" s="35"/>
    </row>
    <row r="157" spans="1:15" x14ac:dyDescent="0.25">
      <c r="A157" s="8">
        <v>148</v>
      </c>
      <c r="B157" s="4" t="s">
        <v>187</v>
      </c>
      <c r="C157" s="4" t="s">
        <v>223</v>
      </c>
      <c r="D157" s="4" t="s">
        <v>95</v>
      </c>
      <c r="E157" s="4" t="s">
        <v>178</v>
      </c>
      <c r="F157" s="4" t="s">
        <v>7</v>
      </c>
      <c r="G157" s="4"/>
      <c r="H157" s="10">
        <v>144482</v>
      </c>
      <c r="I157" s="10">
        <v>1499</v>
      </c>
      <c r="J157" s="5">
        <v>5.96E-2</v>
      </c>
      <c r="K157" s="16">
        <f t="shared" si="6"/>
        <v>544.86902887999997</v>
      </c>
      <c r="L157" s="39"/>
      <c r="M157" s="38"/>
      <c r="N157" s="22"/>
      <c r="O157" s="35"/>
    </row>
    <row r="158" spans="1:15" x14ac:dyDescent="0.25">
      <c r="A158" s="8">
        <v>149</v>
      </c>
      <c r="B158" s="4" t="s">
        <v>188</v>
      </c>
      <c r="C158" s="4" t="s">
        <v>223</v>
      </c>
      <c r="D158" s="4" t="s">
        <v>95</v>
      </c>
      <c r="E158" s="4" t="s">
        <v>174</v>
      </c>
      <c r="F158" s="4" t="s">
        <v>8</v>
      </c>
      <c r="G158" s="4"/>
      <c r="H158" s="10">
        <v>197415</v>
      </c>
      <c r="I158" s="10">
        <v>2049</v>
      </c>
      <c r="J158" s="5">
        <v>2.3699999999999999E-2</v>
      </c>
      <c r="K158" s="16">
        <f t="shared" si="6"/>
        <v>296.06640794999998</v>
      </c>
      <c r="L158" s="39"/>
      <c r="M158" s="38"/>
      <c r="N158" s="22"/>
      <c r="O158" s="35"/>
    </row>
    <row r="159" spans="1:15" x14ac:dyDescent="0.25">
      <c r="A159" s="8">
        <v>150</v>
      </c>
      <c r="B159" s="4" t="s">
        <v>189</v>
      </c>
      <c r="C159" s="4" t="s">
        <v>223</v>
      </c>
      <c r="D159" s="4" t="s">
        <v>95</v>
      </c>
      <c r="E159" s="4" t="s">
        <v>176</v>
      </c>
      <c r="F159" s="4" t="s">
        <v>8</v>
      </c>
      <c r="G159" s="4"/>
      <c r="H159" s="10">
        <v>219350</v>
      </c>
      <c r="I159" s="10">
        <v>2276</v>
      </c>
      <c r="J159" s="5">
        <v>2.3699999999999999E-2</v>
      </c>
      <c r="K159" s="16">
        <f t="shared" si="6"/>
        <v>328.94687549999998</v>
      </c>
      <c r="L159" s="39"/>
      <c r="M159" s="38"/>
      <c r="N159" s="22"/>
      <c r="O159" s="35"/>
    </row>
    <row r="160" spans="1:15" x14ac:dyDescent="0.25">
      <c r="A160" s="8">
        <v>151</v>
      </c>
      <c r="B160" s="4" t="s">
        <v>190</v>
      </c>
      <c r="C160" s="4" t="s">
        <v>223</v>
      </c>
      <c r="D160" s="4" t="s">
        <v>95</v>
      </c>
      <c r="E160" s="4" t="s">
        <v>178</v>
      </c>
      <c r="F160" s="4" t="s">
        <v>8</v>
      </c>
      <c r="G160" s="4"/>
      <c r="H160" s="10">
        <v>241285</v>
      </c>
      <c r="I160" s="10">
        <v>2504</v>
      </c>
      <c r="J160" s="5">
        <v>2.3699999999999999E-2</v>
      </c>
      <c r="K160" s="16">
        <f t="shared" si="6"/>
        <v>361.85104304999999</v>
      </c>
      <c r="L160" s="39"/>
      <c r="M160" s="38"/>
      <c r="N160" s="22"/>
      <c r="O160" s="35"/>
    </row>
    <row r="161" spans="1:15" x14ac:dyDescent="0.25">
      <c r="A161" s="8">
        <v>152</v>
      </c>
      <c r="B161" s="4" t="s">
        <v>191</v>
      </c>
      <c r="C161" s="4" t="s">
        <v>223</v>
      </c>
      <c r="D161" s="4" t="s">
        <v>95</v>
      </c>
      <c r="E161" s="4" t="s">
        <v>174</v>
      </c>
      <c r="F161" s="4" t="s">
        <v>9</v>
      </c>
      <c r="G161" s="4"/>
      <c r="H161" s="10">
        <v>258885</v>
      </c>
      <c r="I161" s="10">
        <v>2687</v>
      </c>
      <c r="J161" s="5">
        <v>1.37E-2</v>
      </c>
      <c r="K161" s="16">
        <f t="shared" si="6"/>
        <v>224.43362605000002</v>
      </c>
      <c r="L161" s="39"/>
      <c r="M161" s="38"/>
      <c r="N161" s="22"/>
      <c r="O161" s="35"/>
    </row>
    <row r="162" spans="1:15" x14ac:dyDescent="0.25">
      <c r="A162" s="8">
        <v>153</v>
      </c>
      <c r="B162" s="4" t="s">
        <v>192</v>
      </c>
      <c r="C162" s="4" t="s">
        <v>223</v>
      </c>
      <c r="D162" s="4" t="s">
        <v>95</v>
      </c>
      <c r="E162" s="4" t="s">
        <v>176</v>
      </c>
      <c r="F162" s="4" t="s">
        <v>9</v>
      </c>
      <c r="G162" s="4"/>
      <c r="H162" s="10">
        <v>287650</v>
      </c>
      <c r="I162" s="10">
        <v>2985</v>
      </c>
      <c r="J162" s="5">
        <v>1.37E-2</v>
      </c>
      <c r="K162" s="16">
        <f t="shared" si="6"/>
        <v>249.36308450000001</v>
      </c>
      <c r="L162" s="39"/>
      <c r="M162" s="38"/>
      <c r="N162" s="22"/>
      <c r="O162" s="35"/>
    </row>
    <row r="163" spans="1:15" x14ac:dyDescent="0.25">
      <c r="A163" s="8">
        <v>154</v>
      </c>
      <c r="B163" s="4" t="s">
        <v>193</v>
      </c>
      <c r="C163" s="4" t="s">
        <v>223</v>
      </c>
      <c r="D163" s="4" t="s">
        <v>95</v>
      </c>
      <c r="E163" s="4" t="s">
        <v>178</v>
      </c>
      <c r="F163" s="4" t="s">
        <v>9</v>
      </c>
      <c r="G163" s="4"/>
      <c r="H163" s="10">
        <v>316415</v>
      </c>
      <c r="I163" s="10">
        <v>3284</v>
      </c>
      <c r="J163" s="5">
        <v>1.37E-2</v>
      </c>
      <c r="K163" s="16">
        <f t="shared" si="6"/>
        <v>274.30624294999996</v>
      </c>
      <c r="L163" s="39"/>
      <c r="M163" s="38"/>
      <c r="N163" s="22"/>
      <c r="O163" s="35"/>
    </row>
    <row r="164" spans="1:15" x14ac:dyDescent="0.25">
      <c r="A164" s="8">
        <v>155</v>
      </c>
      <c r="B164" s="4" t="s">
        <v>194</v>
      </c>
      <c r="C164" s="4" t="s">
        <v>223</v>
      </c>
      <c r="D164" s="4" t="s">
        <v>105</v>
      </c>
      <c r="E164" s="4" t="s">
        <v>174</v>
      </c>
      <c r="F164" s="4" t="s">
        <v>7</v>
      </c>
      <c r="G164" s="4"/>
      <c r="H164" s="10">
        <v>106391</v>
      </c>
      <c r="I164" s="10">
        <v>1104</v>
      </c>
      <c r="J164" s="5">
        <v>5.96E-2</v>
      </c>
      <c r="K164" s="16">
        <f t="shared" si="6"/>
        <v>401.23220043999999</v>
      </c>
      <c r="L164" s="39"/>
      <c r="M164" s="38"/>
      <c r="N164" s="22"/>
      <c r="O164" s="35"/>
    </row>
    <row r="165" spans="1:15" x14ac:dyDescent="0.25">
      <c r="A165" s="8">
        <v>156</v>
      </c>
      <c r="B165" s="4" t="s">
        <v>195</v>
      </c>
      <c r="C165" s="4" t="s">
        <v>223</v>
      </c>
      <c r="D165" s="4" t="s">
        <v>105</v>
      </c>
      <c r="E165" s="4" t="s">
        <v>176</v>
      </c>
      <c r="F165" s="4" t="s">
        <v>7</v>
      </c>
      <c r="G165" s="4"/>
      <c r="H165" s="10">
        <v>118212</v>
      </c>
      <c r="I165" s="10">
        <v>1227</v>
      </c>
      <c r="J165" s="5">
        <v>5.96E-2</v>
      </c>
      <c r="K165" s="16">
        <f t="shared" si="6"/>
        <v>445.83272208000005</v>
      </c>
      <c r="L165" s="39"/>
      <c r="M165" s="38"/>
      <c r="N165" s="22"/>
      <c r="O165" s="35"/>
    </row>
    <row r="166" spans="1:15" x14ac:dyDescent="0.25">
      <c r="A166" s="8">
        <v>157</v>
      </c>
      <c r="B166" s="4" t="s">
        <v>196</v>
      </c>
      <c r="C166" s="4" t="s">
        <v>223</v>
      </c>
      <c r="D166" s="4" t="s">
        <v>105</v>
      </c>
      <c r="E166" s="4" t="s">
        <v>178</v>
      </c>
      <c r="F166" s="4" t="s">
        <v>7</v>
      </c>
      <c r="G166" s="4"/>
      <c r="H166" s="10">
        <v>130034</v>
      </c>
      <c r="I166" s="10">
        <v>1349</v>
      </c>
      <c r="J166" s="5">
        <v>5.96E-2</v>
      </c>
      <c r="K166" s="16">
        <f t="shared" si="6"/>
        <v>490.37679656</v>
      </c>
      <c r="L166" s="39"/>
      <c r="M166" s="38"/>
      <c r="N166" s="22"/>
      <c r="O166" s="35"/>
    </row>
    <row r="167" spans="1:15" x14ac:dyDescent="0.25">
      <c r="A167" s="8">
        <v>158</v>
      </c>
      <c r="B167" s="4" t="s">
        <v>197</v>
      </c>
      <c r="C167" s="4" t="s">
        <v>223</v>
      </c>
      <c r="D167" s="4" t="s">
        <v>105</v>
      </c>
      <c r="E167" s="4" t="s">
        <v>174</v>
      </c>
      <c r="F167" s="4" t="s">
        <v>8</v>
      </c>
      <c r="G167" s="4"/>
      <c r="H167" s="10">
        <v>177673</v>
      </c>
      <c r="I167" s="10">
        <v>1844</v>
      </c>
      <c r="J167" s="5">
        <v>2.3699999999999999E-2</v>
      </c>
      <c r="K167" s="16">
        <f t="shared" si="6"/>
        <v>266.45677028999995</v>
      </c>
      <c r="L167" s="39"/>
      <c r="M167" s="38"/>
      <c r="N167" s="22"/>
      <c r="O167" s="35"/>
    </row>
    <row r="168" spans="1:15" x14ac:dyDescent="0.25">
      <c r="A168" s="8">
        <v>159</v>
      </c>
      <c r="B168" s="4" t="s">
        <v>198</v>
      </c>
      <c r="C168" s="4" t="s">
        <v>223</v>
      </c>
      <c r="D168" s="4" t="s">
        <v>105</v>
      </c>
      <c r="E168" s="4" t="s">
        <v>176</v>
      </c>
      <c r="F168" s="4" t="s">
        <v>8</v>
      </c>
      <c r="G168" s="4"/>
      <c r="H168" s="10">
        <v>197415</v>
      </c>
      <c r="I168" s="10">
        <v>2049</v>
      </c>
      <c r="J168" s="5">
        <v>2.3699999999999999E-2</v>
      </c>
      <c r="K168" s="16">
        <f t="shared" ref="K168:K185" si="7">J168*(H168/40+H168*20/40*5.58/100+I168)</f>
        <v>296.06640794999998</v>
      </c>
      <c r="L168" s="39"/>
      <c r="M168" s="38"/>
      <c r="N168" s="22"/>
      <c r="O168" s="35"/>
    </row>
    <row r="169" spans="1:15" x14ac:dyDescent="0.25">
      <c r="A169" s="8">
        <v>160</v>
      </c>
      <c r="B169" s="4" t="s">
        <v>199</v>
      </c>
      <c r="C169" s="4" t="s">
        <v>223</v>
      </c>
      <c r="D169" s="4" t="s">
        <v>105</v>
      </c>
      <c r="E169" s="4" t="s">
        <v>178</v>
      </c>
      <c r="F169" s="4" t="s">
        <v>8</v>
      </c>
      <c r="G169" s="4"/>
      <c r="H169" s="10">
        <v>217156</v>
      </c>
      <c r="I169" s="10">
        <v>2254</v>
      </c>
      <c r="J169" s="5">
        <v>2.3699999999999999E-2</v>
      </c>
      <c r="K169" s="16">
        <f t="shared" si="7"/>
        <v>325.67479187999999</v>
      </c>
      <c r="L169" s="39"/>
      <c r="M169" s="38"/>
      <c r="N169" s="22"/>
      <c r="O169" s="35"/>
    </row>
    <row r="170" spans="1:15" x14ac:dyDescent="0.25">
      <c r="A170" s="8">
        <v>161</v>
      </c>
      <c r="B170" s="4" t="s">
        <v>200</v>
      </c>
      <c r="C170" s="4" t="s">
        <v>223</v>
      </c>
      <c r="D170" s="4" t="s">
        <v>105</v>
      </c>
      <c r="E170" s="4" t="s">
        <v>174</v>
      </c>
      <c r="F170" s="4" t="s">
        <v>9</v>
      </c>
      <c r="G170" s="4"/>
      <c r="H170" s="10">
        <v>232997</v>
      </c>
      <c r="I170" s="10">
        <v>2418</v>
      </c>
      <c r="J170" s="5">
        <v>1.37E-2</v>
      </c>
      <c r="K170" s="16">
        <f t="shared" si="7"/>
        <v>201.98651581000001</v>
      </c>
      <c r="L170" s="39"/>
      <c r="M170" s="38"/>
      <c r="N170" s="22"/>
      <c r="O170" s="35"/>
    </row>
    <row r="171" spans="1:15" x14ac:dyDescent="0.25">
      <c r="A171" s="8">
        <v>162</v>
      </c>
      <c r="B171" s="4" t="s">
        <v>201</v>
      </c>
      <c r="C171" s="4" t="s">
        <v>223</v>
      </c>
      <c r="D171" s="4" t="s">
        <v>105</v>
      </c>
      <c r="E171" s="4" t="s">
        <v>176</v>
      </c>
      <c r="F171" s="4" t="s">
        <v>9</v>
      </c>
      <c r="G171" s="4"/>
      <c r="H171" s="10">
        <v>258885</v>
      </c>
      <c r="I171" s="10">
        <v>2687</v>
      </c>
      <c r="J171" s="5">
        <v>1.37E-2</v>
      </c>
      <c r="K171" s="16">
        <f t="shared" si="7"/>
        <v>224.43362605000002</v>
      </c>
      <c r="L171" s="39"/>
      <c r="M171" s="38"/>
      <c r="N171" s="22"/>
      <c r="O171" s="35"/>
    </row>
    <row r="172" spans="1:15" x14ac:dyDescent="0.25">
      <c r="A172" s="8">
        <v>163</v>
      </c>
      <c r="B172" s="4" t="s">
        <v>202</v>
      </c>
      <c r="C172" s="4" t="s">
        <v>223</v>
      </c>
      <c r="D172" s="4" t="s">
        <v>105</v>
      </c>
      <c r="E172" s="4" t="s">
        <v>178</v>
      </c>
      <c r="F172" s="4" t="s">
        <v>9</v>
      </c>
      <c r="G172" s="4"/>
      <c r="H172" s="10">
        <v>284774</v>
      </c>
      <c r="I172" s="10">
        <v>2955</v>
      </c>
      <c r="J172" s="5">
        <v>1.37E-2</v>
      </c>
      <c r="K172" s="16">
        <f t="shared" si="7"/>
        <v>246.86776102000002</v>
      </c>
      <c r="L172" s="39"/>
      <c r="M172" s="38"/>
      <c r="N172" s="22"/>
      <c r="O172" s="35"/>
    </row>
    <row r="173" spans="1:15" x14ac:dyDescent="0.25">
      <c r="A173" s="8">
        <v>164</v>
      </c>
      <c r="B173" s="4" t="s">
        <v>203</v>
      </c>
      <c r="C173" s="4" t="s">
        <v>223</v>
      </c>
      <c r="D173" s="4" t="s">
        <v>115</v>
      </c>
      <c r="E173" s="4" t="s">
        <v>204</v>
      </c>
      <c r="F173" s="4" t="s">
        <v>7</v>
      </c>
      <c r="G173" s="4"/>
      <c r="H173" s="10">
        <v>94570</v>
      </c>
      <c r="I173" s="10">
        <v>981</v>
      </c>
      <c r="J173" s="5">
        <v>5.96E-2</v>
      </c>
      <c r="K173" s="16">
        <f t="shared" si="7"/>
        <v>356.63167879999997</v>
      </c>
      <c r="L173" s="39"/>
      <c r="M173" s="38"/>
      <c r="N173" s="22"/>
      <c r="O173" s="35"/>
    </row>
    <row r="174" spans="1:15" x14ac:dyDescent="0.25">
      <c r="A174" s="8">
        <v>165</v>
      </c>
      <c r="B174" s="4" t="s">
        <v>205</v>
      </c>
      <c r="C174" s="4" t="s">
        <v>223</v>
      </c>
      <c r="D174" s="4" t="s">
        <v>115</v>
      </c>
      <c r="E174" s="4" t="s">
        <v>206</v>
      </c>
      <c r="F174" s="4" t="s">
        <v>7</v>
      </c>
      <c r="G174" s="4"/>
      <c r="H174" s="10">
        <v>105078</v>
      </c>
      <c r="I174" s="10">
        <v>1090</v>
      </c>
      <c r="J174" s="5">
        <v>5.96E-2</v>
      </c>
      <c r="K174" s="16">
        <f t="shared" si="7"/>
        <v>396.25812151999997</v>
      </c>
      <c r="L174" s="39"/>
      <c r="M174" s="38"/>
      <c r="N174" s="22"/>
      <c r="O174" s="35"/>
    </row>
    <row r="175" spans="1:15" x14ac:dyDescent="0.25">
      <c r="A175" s="8">
        <v>166</v>
      </c>
      <c r="B175" s="4" t="s">
        <v>207</v>
      </c>
      <c r="C175" s="4" t="s">
        <v>223</v>
      </c>
      <c r="D175" s="4" t="s">
        <v>115</v>
      </c>
      <c r="E175" s="4" t="s">
        <v>208</v>
      </c>
      <c r="F175" s="4" t="s">
        <v>7</v>
      </c>
      <c r="G175" s="4"/>
      <c r="H175" s="10">
        <v>115585</v>
      </c>
      <c r="I175" s="10">
        <v>1199</v>
      </c>
      <c r="J175" s="5">
        <v>5.96E-2</v>
      </c>
      <c r="K175" s="16">
        <f t="shared" si="7"/>
        <v>435.88141139999999</v>
      </c>
      <c r="L175" s="39"/>
      <c r="M175" s="38"/>
      <c r="N175" s="22"/>
      <c r="O175" s="35"/>
    </row>
    <row r="176" spans="1:15" x14ac:dyDescent="0.25">
      <c r="A176" s="8">
        <v>167</v>
      </c>
      <c r="B176" s="4" t="s">
        <v>209</v>
      </c>
      <c r="C176" s="4" t="s">
        <v>223</v>
      </c>
      <c r="D176" s="4" t="s">
        <v>115</v>
      </c>
      <c r="E176" s="4" t="s">
        <v>204</v>
      </c>
      <c r="F176" s="4" t="s">
        <v>8</v>
      </c>
      <c r="G176" s="4"/>
      <c r="H176" s="10">
        <v>157932</v>
      </c>
      <c r="I176" s="10">
        <v>1639</v>
      </c>
      <c r="J176" s="5">
        <v>2.3699999999999999E-2</v>
      </c>
      <c r="K176" s="16">
        <f t="shared" si="7"/>
        <v>236.84838636000001</v>
      </c>
      <c r="L176" s="39"/>
      <c r="M176" s="38"/>
      <c r="N176" s="22"/>
      <c r="O176" s="35"/>
    </row>
    <row r="177" spans="1:15" x14ac:dyDescent="0.25">
      <c r="A177" s="8">
        <v>168</v>
      </c>
      <c r="B177" s="4" t="s">
        <v>210</v>
      </c>
      <c r="C177" s="4" t="s">
        <v>223</v>
      </c>
      <c r="D177" s="4" t="s">
        <v>115</v>
      </c>
      <c r="E177" s="4" t="s">
        <v>206</v>
      </c>
      <c r="F177" s="4" t="s">
        <v>8</v>
      </c>
      <c r="G177" s="4"/>
      <c r="H177" s="10">
        <v>175480</v>
      </c>
      <c r="I177" s="10">
        <v>1821</v>
      </c>
      <c r="J177" s="5">
        <v>2.3699999999999999E-2</v>
      </c>
      <c r="K177" s="16">
        <f t="shared" si="7"/>
        <v>263.16224039999997</v>
      </c>
      <c r="L177" s="39"/>
      <c r="M177" s="38"/>
      <c r="N177" s="22"/>
      <c r="O177" s="35"/>
    </row>
    <row r="178" spans="1:15" x14ac:dyDescent="0.25">
      <c r="A178" s="8">
        <v>169</v>
      </c>
      <c r="B178" s="4" t="s">
        <v>211</v>
      </c>
      <c r="C178" s="4" t="s">
        <v>223</v>
      </c>
      <c r="D178" s="4" t="s">
        <v>115</v>
      </c>
      <c r="E178" s="4" t="s">
        <v>208</v>
      </c>
      <c r="F178" s="4" t="s">
        <v>8</v>
      </c>
      <c r="G178" s="4"/>
      <c r="H178" s="10">
        <v>193028</v>
      </c>
      <c r="I178" s="10">
        <v>2003</v>
      </c>
      <c r="J178" s="5">
        <v>2.3699999999999999E-2</v>
      </c>
      <c r="K178" s="16">
        <f t="shared" si="7"/>
        <v>289.47609443999994</v>
      </c>
      <c r="L178" s="39"/>
      <c r="M178" s="38"/>
      <c r="N178" s="22"/>
      <c r="O178" s="35"/>
    </row>
    <row r="179" spans="1:15" x14ac:dyDescent="0.25">
      <c r="A179" s="8">
        <v>170</v>
      </c>
      <c r="B179" s="4" t="s">
        <v>212</v>
      </c>
      <c r="C179" s="4" t="s">
        <v>223</v>
      </c>
      <c r="D179" s="4" t="s">
        <v>115</v>
      </c>
      <c r="E179" s="4" t="s">
        <v>204</v>
      </c>
      <c r="F179" s="4" t="s">
        <v>9</v>
      </c>
      <c r="G179" s="4"/>
      <c r="H179" s="10">
        <v>207108</v>
      </c>
      <c r="I179" s="10">
        <v>2149</v>
      </c>
      <c r="J179" s="5">
        <v>1.37E-2</v>
      </c>
      <c r="K179" s="16">
        <f t="shared" si="7"/>
        <v>179.53868084000001</v>
      </c>
      <c r="L179" s="39"/>
      <c r="M179" s="38"/>
      <c r="N179" s="22"/>
      <c r="O179" s="35"/>
    </row>
    <row r="180" spans="1:15" x14ac:dyDescent="0.25">
      <c r="A180" s="8">
        <v>171</v>
      </c>
      <c r="B180" s="4" t="s">
        <v>213</v>
      </c>
      <c r="C180" s="4" t="s">
        <v>223</v>
      </c>
      <c r="D180" s="4" t="s">
        <v>115</v>
      </c>
      <c r="E180" s="4" t="s">
        <v>206</v>
      </c>
      <c r="F180" s="4" t="s">
        <v>9</v>
      </c>
      <c r="G180" s="4"/>
      <c r="H180" s="10">
        <v>230120</v>
      </c>
      <c r="I180" s="10">
        <v>2388</v>
      </c>
      <c r="J180" s="5">
        <v>1.37E-2</v>
      </c>
      <c r="K180" s="16">
        <f t="shared" si="7"/>
        <v>199.49046760000002</v>
      </c>
      <c r="L180" s="39"/>
      <c r="M180" s="38"/>
      <c r="N180" s="22"/>
      <c r="O180" s="35"/>
    </row>
    <row r="181" spans="1:15" x14ac:dyDescent="0.25">
      <c r="A181" s="8">
        <v>172</v>
      </c>
      <c r="B181" s="4" t="s">
        <v>214</v>
      </c>
      <c r="C181" s="4" t="s">
        <v>223</v>
      </c>
      <c r="D181" s="4" t="s">
        <v>115</v>
      </c>
      <c r="E181" s="4" t="s">
        <v>208</v>
      </c>
      <c r="F181" s="4" t="s">
        <v>9</v>
      </c>
      <c r="G181" s="4"/>
      <c r="H181" s="10">
        <v>253132</v>
      </c>
      <c r="I181" s="10">
        <v>2627</v>
      </c>
      <c r="J181" s="5">
        <v>1.37E-2</v>
      </c>
      <c r="K181" s="16">
        <f t="shared" si="7"/>
        <v>219.44225436000002</v>
      </c>
      <c r="L181" s="39"/>
      <c r="M181" s="38"/>
      <c r="N181" s="22"/>
      <c r="O181" s="35"/>
    </row>
    <row r="182" spans="1:15" x14ac:dyDescent="0.25">
      <c r="A182" s="8">
        <v>173</v>
      </c>
      <c r="B182" s="4" t="s">
        <v>215</v>
      </c>
      <c r="C182" s="4" t="s">
        <v>223</v>
      </c>
      <c r="D182" s="4" t="s">
        <v>125</v>
      </c>
      <c r="E182" s="4" t="s">
        <v>216</v>
      </c>
      <c r="F182" s="4" t="s">
        <v>7</v>
      </c>
      <c r="G182" s="4"/>
      <c r="H182" s="10">
        <v>48384</v>
      </c>
      <c r="I182" s="10">
        <v>502</v>
      </c>
      <c r="J182" s="12">
        <v>0.1021</v>
      </c>
      <c r="K182" s="16">
        <f t="shared" si="7"/>
        <v>312.58053856000004</v>
      </c>
      <c r="L182" s="39"/>
      <c r="M182" s="38"/>
      <c r="N182" s="22"/>
      <c r="O182" s="35"/>
    </row>
    <row r="183" spans="1:15" x14ac:dyDescent="0.25">
      <c r="A183" s="8">
        <v>174</v>
      </c>
      <c r="B183" s="4" t="s">
        <v>217</v>
      </c>
      <c r="C183" s="4" t="s">
        <v>223</v>
      </c>
      <c r="D183" s="4" t="s">
        <v>125</v>
      </c>
      <c r="E183" s="4" t="s">
        <v>218</v>
      </c>
      <c r="F183" s="4" t="s">
        <v>7</v>
      </c>
      <c r="G183" s="4"/>
      <c r="H183" s="10">
        <v>59136</v>
      </c>
      <c r="I183" s="10">
        <v>614</v>
      </c>
      <c r="J183" s="12">
        <v>0.1021</v>
      </c>
      <c r="K183" s="16">
        <f t="shared" si="7"/>
        <v>382.08825824000002</v>
      </c>
      <c r="L183" s="39"/>
      <c r="M183" s="38"/>
      <c r="N183" s="22"/>
      <c r="O183" s="35"/>
    </row>
    <row r="184" spans="1:15" x14ac:dyDescent="0.25">
      <c r="A184" s="8">
        <v>175</v>
      </c>
      <c r="B184" s="4" t="s">
        <v>219</v>
      </c>
      <c r="C184" s="4" t="s">
        <v>223</v>
      </c>
      <c r="D184" s="4" t="s">
        <v>125</v>
      </c>
      <c r="E184" s="4" t="s">
        <v>216</v>
      </c>
      <c r="F184" s="4" t="s">
        <v>8</v>
      </c>
      <c r="G184" s="4"/>
      <c r="H184" s="10">
        <v>80802</v>
      </c>
      <c r="I184" s="10">
        <v>839</v>
      </c>
      <c r="J184" s="12">
        <v>3.6400000000000002E-2</v>
      </c>
      <c r="K184" s="16">
        <f t="shared" si="7"/>
        <v>186.12869912000002</v>
      </c>
      <c r="L184" s="39"/>
      <c r="M184" s="38"/>
      <c r="N184" s="22"/>
      <c r="O184" s="35"/>
    </row>
    <row r="185" spans="1:15" x14ac:dyDescent="0.25">
      <c r="A185" s="8">
        <v>176</v>
      </c>
      <c r="B185" s="4" t="s">
        <v>220</v>
      </c>
      <c r="C185" s="4" t="s">
        <v>223</v>
      </c>
      <c r="D185" s="4" t="s">
        <v>125</v>
      </c>
      <c r="E185" s="4" t="s">
        <v>218</v>
      </c>
      <c r="F185" s="4" t="s">
        <v>8</v>
      </c>
      <c r="G185" s="4"/>
      <c r="H185" s="10">
        <v>98758</v>
      </c>
      <c r="I185" s="10">
        <v>1025</v>
      </c>
      <c r="J185" s="12">
        <v>3.6400000000000002E-2</v>
      </c>
      <c r="K185" s="16">
        <f t="shared" si="7"/>
        <v>227.47445447999999</v>
      </c>
      <c r="L185" s="39"/>
      <c r="M185" s="38"/>
      <c r="N185" s="22"/>
      <c r="O185" s="35"/>
    </row>
    <row r="186" spans="1:15" x14ac:dyDescent="0.25">
      <c r="A186" s="17" t="s">
        <v>227</v>
      </c>
      <c r="B186" s="14"/>
      <c r="C186" s="14"/>
      <c r="D186" s="14"/>
      <c r="E186" s="14"/>
      <c r="F186" s="14"/>
      <c r="G186" s="14"/>
      <c r="H186" s="14"/>
      <c r="I186" s="14"/>
      <c r="J186" s="15"/>
      <c r="K186" s="14"/>
      <c r="L186" s="30"/>
      <c r="M186" s="31"/>
      <c r="N186" s="30"/>
    </row>
  </sheetData>
  <dataValidations count="1">
    <dataValidation type="list" allowBlank="1" showInputMessage="1" showErrorMessage="1" sqref="B7" xr:uid="{45E2846E-12A2-4A93-8803-33B08B20DF21}">
      <formula1>$T$10:$T$12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B9A34-9D70-4332-B752-2ADBCE7D22D7}">
  <sheetPr codeName="Hoja4"/>
  <dimension ref="A1:L14"/>
  <sheetViews>
    <sheetView showGridLines="0" workbookViewId="0">
      <selection activeCell="A8" sqref="A8"/>
    </sheetView>
  </sheetViews>
  <sheetFormatPr baseColWidth="10" defaultRowHeight="15" x14ac:dyDescent="0.25"/>
  <cols>
    <col min="1" max="1" width="13.85546875" customWidth="1"/>
    <col min="2" max="2" width="14.42578125" customWidth="1"/>
    <col min="3" max="3" width="14.28515625" customWidth="1"/>
    <col min="4" max="4" width="12.7109375" customWidth="1"/>
  </cols>
  <sheetData>
    <row r="1" spans="1:12" x14ac:dyDescent="0.25">
      <c r="A1" s="3" t="s">
        <v>246</v>
      </c>
      <c r="E1" s="29">
        <f>Año!C4</f>
        <v>2024</v>
      </c>
    </row>
    <row r="2" spans="1:12" x14ac:dyDescent="0.25">
      <c r="A2" s="3"/>
    </row>
    <row r="3" spans="1:12" x14ac:dyDescent="0.25">
      <c r="A3" s="2" t="s">
        <v>254</v>
      </c>
      <c r="J3" s="6"/>
      <c r="L3" s="6"/>
    </row>
    <row r="4" spans="1:12" x14ac:dyDescent="0.25">
      <c r="A4" s="2"/>
      <c r="J4" s="6"/>
      <c r="L4" s="6"/>
    </row>
    <row r="5" spans="1:12" x14ac:dyDescent="0.25">
      <c r="A5" s="1" t="s">
        <v>255</v>
      </c>
      <c r="J5" s="6"/>
      <c r="L5" s="6"/>
    </row>
    <row r="7" spans="1:12" ht="75" x14ac:dyDescent="0.25">
      <c r="A7" s="9" t="s">
        <v>241</v>
      </c>
      <c r="B7" s="9" t="s">
        <v>242</v>
      </c>
      <c r="C7" s="9" t="s">
        <v>243</v>
      </c>
      <c r="E7" s="24"/>
    </row>
    <row r="8" spans="1:12" x14ac:dyDescent="0.25">
      <c r="A8" s="25"/>
      <c r="B8" s="26">
        <v>114</v>
      </c>
      <c r="C8" s="32">
        <f>A8*B8</f>
        <v>0</v>
      </c>
    </row>
    <row r="9" spans="1:12" x14ac:dyDescent="0.25">
      <c r="A9" s="27"/>
      <c r="B9" s="27"/>
      <c r="C9" s="27"/>
    </row>
    <row r="10" spans="1:12" x14ac:dyDescent="0.25">
      <c r="A10" s="27"/>
      <c r="B10" s="27"/>
      <c r="C10" s="27"/>
    </row>
    <row r="11" spans="1:12" x14ac:dyDescent="0.25">
      <c r="A11" s="27"/>
      <c r="B11" s="27"/>
      <c r="C11" s="27"/>
    </row>
    <row r="12" spans="1:12" x14ac:dyDescent="0.25">
      <c r="A12" s="27"/>
      <c r="B12" s="27"/>
      <c r="C12" s="27"/>
    </row>
    <row r="13" spans="1:12" x14ac:dyDescent="0.25">
      <c r="A13" s="27"/>
      <c r="B13" s="27"/>
      <c r="C13" s="27"/>
    </row>
    <row r="14" spans="1:12" x14ac:dyDescent="0.25">
      <c r="A14" s="27"/>
      <c r="B14" s="27"/>
      <c r="C14" s="2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D8AA-D552-4178-8BF6-75AD92FBF95A}">
  <sheetPr codeName="Hoja6"/>
  <dimension ref="A1:L14"/>
  <sheetViews>
    <sheetView showGridLines="0" topLeftCell="A4" workbookViewId="0">
      <selection activeCell="G20" sqref="G20"/>
    </sheetView>
  </sheetViews>
  <sheetFormatPr baseColWidth="10" defaultRowHeight="15" x14ac:dyDescent="0.25"/>
  <cols>
    <col min="1" max="1" width="13.42578125" customWidth="1"/>
    <col min="2" max="2" width="12.140625" customWidth="1"/>
    <col min="3" max="3" width="10.85546875" customWidth="1"/>
    <col min="4" max="4" width="12" customWidth="1"/>
    <col min="5" max="5" width="14" customWidth="1"/>
    <col min="6" max="6" width="14.5703125" customWidth="1"/>
    <col min="7" max="7" width="14" customWidth="1"/>
    <col min="8" max="8" width="12.140625" bestFit="1" customWidth="1"/>
  </cols>
  <sheetData>
    <row r="1" spans="1:12" x14ac:dyDescent="0.25">
      <c r="A1" s="3" t="s">
        <v>245</v>
      </c>
      <c r="C1" s="29">
        <f>Año!C4</f>
        <v>2024</v>
      </c>
    </row>
    <row r="2" spans="1:12" x14ac:dyDescent="0.25">
      <c r="A2" s="3"/>
    </row>
    <row r="3" spans="1:12" x14ac:dyDescent="0.25">
      <c r="A3" s="2" t="s">
        <v>254</v>
      </c>
      <c r="J3" s="6"/>
      <c r="L3" s="6"/>
    </row>
    <row r="4" spans="1:12" x14ac:dyDescent="0.25">
      <c r="A4" s="2"/>
      <c r="J4" s="6"/>
      <c r="L4" s="6"/>
    </row>
    <row r="5" spans="1:12" x14ac:dyDescent="0.25">
      <c r="A5" s="1" t="s">
        <v>256</v>
      </c>
      <c r="J5" s="6"/>
      <c r="L5" s="6"/>
    </row>
    <row r="6" spans="1:12" x14ac:dyDescent="0.25">
      <c r="E6" s="1"/>
    </row>
    <row r="7" spans="1:12" ht="108.75" x14ac:dyDescent="0.25">
      <c r="A7" s="9" t="s">
        <v>230</v>
      </c>
      <c r="B7" s="9" t="s">
        <v>221</v>
      </c>
      <c r="C7" s="9" t="s">
        <v>13</v>
      </c>
      <c r="D7" s="9" t="s">
        <v>5</v>
      </c>
      <c r="E7" s="21" t="s">
        <v>233</v>
      </c>
      <c r="F7" s="9" t="s">
        <v>235</v>
      </c>
      <c r="G7" s="9" t="s">
        <v>261</v>
      </c>
      <c r="H7" s="9" t="s">
        <v>236</v>
      </c>
    </row>
    <row r="8" spans="1:12" x14ac:dyDescent="0.25">
      <c r="A8" s="8">
        <v>1</v>
      </c>
      <c r="B8" s="4" t="s">
        <v>222</v>
      </c>
      <c r="C8" s="4" t="s">
        <v>0</v>
      </c>
      <c r="D8" s="4" t="s">
        <v>2</v>
      </c>
      <c r="E8" s="18">
        <v>133</v>
      </c>
      <c r="F8" s="37"/>
      <c r="G8" s="38"/>
      <c r="H8" s="23">
        <f>E8*F8*G8</f>
        <v>0</v>
      </c>
    </row>
    <row r="9" spans="1:12" x14ac:dyDescent="0.25">
      <c r="A9" s="8">
        <v>2</v>
      </c>
      <c r="B9" s="4" t="s">
        <v>222</v>
      </c>
      <c r="C9" s="4" t="s">
        <v>0</v>
      </c>
      <c r="D9" s="4" t="s">
        <v>3</v>
      </c>
      <c r="E9" s="16">
        <v>212</v>
      </c>
      <c r="F9" s="37"/>
      <c r="G9" s="38"/>
      <c r="H9" s="23">
        <f t="shared" ref="H9:H13" si="0">E9*F9*G9</f>
        <v>0</v>
      </c>
    </row>
    <row r="10" spans="1:12" x14ac:dyDescent="0.25">
      <c r="A10" s="8">
        <v>3</v>
      </c>
      <c r="B10" s="4" t="s">
        <v>222</v>
      </c>
      <c r="C10" s="4" t="s">
        <v>1</v>
      </c>
      <c r="D10" s="4" t="s">
        <v>2</v>
      </c>
      <c r="E10" s="18">
        <v>156</v>
      </c>
      <c r="F10" s="37"/>
      <c r="G10" s="38"/>
      <c r="H10" s="23">
        <f t="shared" si="0"/>
        <v>0</v>
      </c>
    </row>
    <row r="11" spans="1:12" x14ac:dyDescent="0.25">
      <c r="A11" s="8">
        <v>4</v>
      </c>
      <c r="B11" s="4" t="s">
        <v>222</v>
      </c>
      <c r="C11" s="4" t="s">
        <v>1</v>
      </c>
      <c r="D11" s="4" t="s">
        <v>3</v>
      </c>
      <c r="E11" s="18">
        <v>165</v>
      </c>
      <c r="F11" s="37"/>
      <c r="G11" s="38"/>
      <c r="H11" s="23">
        <f t="shared" si="0"/>
        <v>0</v>
      </c>
    </row>
    <row r="12" spans="1:12" x14ac:dyDescent="0.25">
      <c r="A12" s="8">
        <v>5</v>
      </c>
      <c r="B12" s="4" t="s">
        <v>223</v>
      </c>
      <c r="C12" s="4"/>
      <c r="D12" s="4" t="s">
        <v>2</v>
      </c>
      <c r="E12" s="18">
        <v>94</v>
      </c>
      <c r="F12" s="37"/>
      <c r="G12" s="38"/>
      <c r="H12" s="23">
        <f>E12*F12*G12</f>
        <v>0</v>
      </c>
    </row>
    <row r="13" spans="1:12" ht="15" customHeight="1" x14ac:dyDescent="0.25">
      <c r="A13" s="8">
        <v>6</v>
      </c>
      <c r="B13" s="4" t="s">
        <v>223</v>
      </c>
      <c r="C13" s="4"/>
      <c r="D13" s="4" t="s">
        <v>3</v>
      </c>
      <c r="E13" s="16">
        <v>97</v>
      </c>
      <c r="F13" s="37"/>
      <c r="G13" s="38"/>
      <c r="H13" s="23">
        <f t="shared" si="0"/>
        <v>0</v>
      </c>
    </row>
    <row r="14" spans="1:12" x14ac:dyDescent="0.25">
      <c r="A14" s="17" t="s">
        <v>228</v>
      </c>
      <c r="B14" s="14"/>
      <c r="C14" s="14"/>
      <c r="D14" s="14"/>
      <c r="E14" s="19"/>
      <c r="F14" s="30">
        <f>SUM(F8:F13)</f>
        <v>0</v>
      </c>
      <c r="G14" s="33"/>
      <c r="H14" s="30">
        <f>SUM(H8:H13)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49FA-9E90-4D03-9483-703297DE27BC}">
  <sheetPr codeName="Hoja8"/>
  <dimension ref="B1:F4"/>
  <sheetViews>
    <sheetView workbookViewId="0">
      <selection activeCell="G25" sqref="G25"/>
    </sheetView>
  </sheetViews>
  <sheetFormatPr baseColWidth="10" defaultRowHeight="15" x14ac:dyDescent="0.25"/>
  <cols>
    <col min="2" max="2" width="20" bestFit="1" customWidth="1"/>
    <col min="3" max="3" width="13.85546875" customWidth="1"/>
    <col min="4" max="4" width="11" customWidth="1"/>
  </cols>
  <sheetData>
    <row r="1" spans="2:6" x14ac:dyDescent="0.25">
      <c r="B1" s="3" t="s">
        <v>249</v>
      </c>
      <c r="C1" s="41">
        <f>Año!C3</f>
        <v>2026</v>
      </c>
    </row>
    <row r="2" spans="2:6" x14ac:dyDescent="0.25">
      <c r="B2" s="3"/>
      <c r="C2" s="3"/>
    </row>
    <row r="3" spans="2:6" ht="30" x14ac:dyDescent="0.25">
      <c r="C3" s="9" t="s">
        <v>250</v>
      </c>
      <c r="D3" s="9" t="s">
        <v>251</v>
      </c>
      <c r="E3" s="9" t="s">
        <v>252</v>
      </c>
    </row>
    <row r="4" spans="2:6" x14ac:dyDescent="0.25">
      <c r="B4" s="9" t="s">
        <v>262</v>
      </c>
      <c r="C4" s="34">
        <f>'Infraestructura líneas'!N186</f>
        <v>0</v>
      </c>
      <c r="D4" s="34">
        <f>Salas!C8</f>
        <v>0</v>
      </c>
      <c r="E4" s="34">
        <f>'FO cedida'!H14</f>
        <v>0</v>
      </c>
      <c r="F4" s="40">
        <f>SUM(C4:E4)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D A A B Q S w M E F A A C A A g A p X b q V v m V W x m j A A A A 9 g A A A B I A H A B D b 2 5 m a W c v U G F j a 2 F n Z S 5 4 b W w g o h g A K K A U A A A A A A A A A A A A A A A A A A A A A A A A A A A A h Y + 9 D o I w G E V f h X S n f y 6 E f J T B u E l i Q m J c m 1 K h E Y q h x f J u D j 6 S r y B G U T f H e + 4 Z 7 r 1 f b 5 B P X R t d 9 O B M b z P E M E W R t q q v j K 0 z N P p j n K B c w E 6 q k 6 x 1 N M v W p Z O r M t R 4 f 0 4 J C S H g s M L 9 U B N O K S O H Y l u q R n c S f W T z X 4 6 N d V 5 a p Z G A / W u M 4 J i x B H P K M Q W y Q C i M / Q p 8 3 v t s f y C s x 9 a P g x b a x Z s S y B K B v D + I B 1 B L A w Q U A A I A C A C l d u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X b q V s l V R u y u A A A A 3 g A A A B M A H A B G b 3 J t d W x h c y 9 T Z W N 0 a W 9 u M S 5 t I K I Y A C i g F A A A A A A A A A A A A A A A A A A A A A A A A A A A A G 2 N s Q q D M B C G d y H v E N L F g g j t K k 7 S r b R D A x 3 E 4 Y z X N h h z E i P Y i k / V R + i L N c W 1 / 3 J w 9 9 3 3 D 6 i 8 J s s v 6 9 x l L G L R 8 A C H D Z d Q G 9 j z n B v 0 L O I h Z 6 f v a M P m M C k 0 a T E 6 h 9 Z f y b U 1 U R t v 5 / I E H e Z i / R T V U h Z k f U C q Z B V s h N Q 9 c Q V d r a E h E V Q / F l P p w A 4 3 c l 1 B Z u y s f P Y 4 x G t d M s / i S A q M f o H S n 7 c V C f f h z j 1 O f l m 2 L N L 2 v z 3 7 A l B L A Q I t A B Q A A g A I A K V 2 6 l b 5 l V s Z o w A A A P Y A A A A S A A A A A A A A A A A A A A A A A A A A A A B D b 2 5 m a W c v U G F j a 2 F n Z S 5 4 b W x Q S w E C L Q A U A A I A C A C l d u p W D 8 r p q 6 Q A A A D p A A A A E w A A A A A A A A A A A A A A A A D v A A A A W 0 N v b n R l b n R f V H l w Z X N d L n h t b F B L A Q I t A B Q A A g A I A K V 2 6 l b J V U b s r g A A A N 4 A A A A T A A A A A A A A A A A A A A A A A O A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k I A A A A A A A A 9 w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h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j J U M D k 6 M T k 6 N D U u M j k w N z c 5 M l o i I C 8 + P E V u d H J 5 I F R 5 c G U 9 I k Z p b G x D b 2 x 1 b W 5 U e X B l c y I g V m F s d W U 9 I n N C Z z 0 9 I i A v P j x F b n R y e S B U e X B l P S J G a W x s Q 2 9 s d W 1 u T m F t Z X M i I F Z h b H V l P S J z W y Z x d W 9 0 O 0 x v Y 2 F s a X p h Y 2 n D s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v Q X V 0 b 1 J l b W 9 2 Z W R D b 2 x 1 b W 5 z M S 5 7 T G 9 j Y W x p e m F j a c O z b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Y T I v Q X V 0 b 1 J l b W 9 2 Z W R D b 2 x 1 b W 5 z M S 5 7 T G 9 j Y W x p e m F j a c O z b i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i / 1 W D D O x 0 e J a E 5 Q / D N X e A A A A A A C A A A A A A A D Z g A A w A A A A B A A A A C M + Q w 5 b 8 f m 1 P r Z S X k T B X G 7 A A A A A A S A A A C g A A A A E A A A A D a R P A J G z o d s Y n k 9 8 U k I 5 D p Q A A A A 1 Z 5 o u t C n 3 N 6 C m 3 4 O S S p B n 0 k V 0 R 4 r G n p H c r D o 2 3 m e v + y F Z r b x E 7 L o + d M P A 2 t j i c p y Z D 3 + l m P C n k q Z X o V q + 4 6 5 D A y s o K k h V I T c 8 Q H h j H r E R r o U A A A A r J m X 6 D L M M V 8 T 8 T H J L B F c m f k Y j N o = < / D a t a M a s h u p > 
</file>

<file path=customXml/itemProps1.xml><?xml version="1.0" encoding="utf-8"?>
<ds:datastoreItem xmlns:ds="http://schemas.openxmlformats.org/officeDocument/2006/customXml" ds:itemID="{E2910812-7D11-4639-B026-D586544828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Año</vt:lpstr>
      <vt:lpstr>Infraestructura líneas</vt:lpstr>
      <vt:lpstr>Salas</vt:lpstr>
      <vt:lpstr>FO cedida</vt:lpstr>
      <vt:lpstr>Ajuste total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CNMC</dc:creator>
  <cp:lastModifiedBy>CNMC</cp:lastModifiedBy>
  <dcterms:created xsi:type="dcterms:W3CDTF">2022-10-27T10:26:47Z</dcterms:created>
  <dcterms:modified xsi:type="dcterms:W3CDTF">2025-09-16T07:59:59Z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2023-07-11T11:03:50Z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2027697b-dd6d-4b3b-9d7e-02fde0e1a29f</vt:lpwstr>
  </property>
  <property fmtid="{D5CDD505-2E9C-101B-9397-08002B2CF9AE}" pid="8" name="MSIP_Label_858aaffc-186e-450b-9166-22662fc28ad1_ContentBits">
    <vt:lpwstr>0</vt:lpwstr>
  </property>
</Properties>
</file>